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vail\Syndicat\Snuep-National\Secteur-metier\DHG\"/>
    </mc:Choice>
  </mc:AlternateContent>
  <xr:revisionPtr revIDLastSave="0" documentId="8_{B0375AC5-8DC5-483B-A2DF-8375D74F3CCC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c Pro" sheetId="1" r:id="rId1"/>
    <sheet name="CAP" sheetId="2" r:id="rId2"/>
    <sheet name="3 Prépa-mtier" sheetId="4" r:id="rId3"/>
    <sheet name="Total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D10" i="2"/>
  <c r="E10" i="2"/>
  <c r="F10" i="2"/>
  <c r="G10" i="2"/>
  <c r="H10" i="2"/>
  <c r="I10" i="2"/>
  <c r="J10" i="2"/>
  <c r="K10" i="2"/>
  <c r="B10" i="2"/>
  <c r="K6" i="4"/>
  <c r="D6" i="4"/>
  <c r="E6" i="4"/>
  <c r="F6" i="4"/>
  <c r="G6" i="4"/>
  <c r="H6" i="4"/>
  <c r="I6" i="4"/>
  <c r="J6" i="4"/>
  <c r="C6" i="4"/>
  <c r="B6" i="4"/>
  <c r="C36" i="1"/>
  <c r="C37" i="1" s="1"/>
  <c r="C30" i="1"/>
  <c r="C31" i="1" s="1"/>
  <c r="C24" i="1"/>
  <c r="C25" i="1" s="1"/>
  <c r="C18" i="1"/>
  <c r="C19" i="1" s="1"/>
  <c r="C12" i="1"/>
  <c r="C13" i="1" s="1"/>
  <c r="C7" i="1"/>
  <c r="C6" i="1"/>
  <c r="M7" i="1"/>
  <c r="M6" i="1"/>
  <c r="E6" i="1"/>
  <c r="F6" i="1"/>
  <c r="G6" i="1"/>
  <c r="H6" i="1"/>
  <c r="I6" i="1"/>
  <c r="J6" i="1"/>
  <c r="K6" i="1"/>
  <c r="L6" i="1"/>
  <c r="E7" i="1"/>
  <c r="F7" i="1"/>
  <c r="G7" i="1"/>
  <c r="H7" i="1"/>
  <c r="I7" i="1"/>
  <c r="J7" i="1"/>
  <c r="K7" i="1"/>
  <c r="L7" i="1"/>
  <c r="D7" i="1"/>
  <c r="D6" i="1"/>
  <c r="M13" i="1"/>
  <c r="M12" i="1"/>
  <c r="E12" i="1"/>
  <c r="F12" i="1"/>
  <c r="G12" i="1"/>
  <c r="H12" i="1"/>
  <c r="I12" i="1"/>
  <c r="J12" i="1"/>
  <c r="K12" i="1"/>
  <c r="L12" i="1"/>
  <c r="E13" i="1"/>
  <c r="F13" i="1"/>
  <c r="G13" i="1"/>
  <c r="H13" i="1"/>
  <c r="I13" i="1"/>
  <c r="J13" i="1"/>
  <c r="K13" i="1"/>
  <c r="L13" i="1"/>
  <c r="D13" i="1"/>
  <c r="D12" i="1"/>
  <c r="M19" i="1"/>
  <c r="M18" i="1"/>
  <c r="E18" i="1"/>
  <c r="F18" i="1"/>
  <c r="G18" i="1"/>
  <c r="H18" i="1"/>
  <c r="I18" i="1"/>
  <c r="J18" i="1"/>
  <c r="K18" i="1"/>
  <c r="L18" i="1"/>
  <c r="E19" i="1"/>
  <c r="F19" i="1"/>
  <c r="G19" i="1"/>
  <c r="H19" i="1"/>
  <c r="I19" i="1"/>
  <c r="J19" i="1"/>
  <c r="K19" i="1"/>
  <c r="L19" i="1"/>
  <c r="D19" i="1"/>
  <c r="D18" i="1"/>
  <c r="E24" i="1"/>
  <c r="F24" i="1"/>
  <c r="G24" i="1"/>
  <c r="H24" i="1"/>
  <c r="I24" i="1"/>
  <c r="J24" i="1"/>
  <c r="K24" i="1"/>
  <c r="L24" i="1"/>
  <c r="E25" i="1"/>
  <c r="F25" i="1"/>
  <c r="G25" i="1"/>
  <c r="H25" i="1"/>
  <c r="I25" i="1"/>
  <c r="J25" i="1"/>
  <c r="K25" i="1"/>
  <c r="L25" i="1"/>
  <c r="M25" i="1"/>
  <c r="M24" i="1"/>
  <c r="D25" i="1"/>
  <c r="D24" i="1"/>
  <c r="M31" i="1"/>
  <c r="M30" i="1"/>
  <c r="E30" i="1"/>
  <c r="F30" i="1"/>
  <c r="G30" i="1"/>
  <c r="H30" i="1"/>
  <c r="I30" i="1"/>
  <c r="J30" i="1"/>
  <c r="K30" i="1"/>
  <c r="L30" i="1"/>
  <c r="E31" i="1"/>
  <c r="F31" i="1"/>
  <c r="G31" i="1"/>
  <c r="H31" i="1"/>
  <c r="I31" i="1"/>
  <c r="J31" i="1"/>
  <c r="K31" i="1"/>
  <c r="L31" i="1"/>
  <c r="D31" i="1"/>
  <c r="D30" i="1"/>
  <c r="M37" i="1"/>
  <c r="M36" i="1"/>
  <c r="E36" i="1"/>
  <c r="F36" i="1"/>
  <c r="G36" i="1"/>
  <c r="H36" i="1"/>
  <c r="I36" i="1"/>
  <c r="J36" i="1"/>
  <c r="K36" i="1"/>
  <c r="L36" i="1"/>
  <c r="E37" i="1"/>
  <c r="F37" i="1"/>
  <c r="G37" i="1"/>
  <c r="H37" i="1"/>
  <c r="I37" i="1"/>
  <c r="J37" i="1"/>
  <c r="K37" i="1"/>
  <c r="L37" i="1"/>
  <c r="D37" i="1"/>
  <c r="D36" i="1"/>
  <c r="B30" i="1"/>
  <c r="B24" i="1"/>
  <c r="B25" i="1"/>
  <c r="B19" i="1"/>
  <c r="B18" i="1"/>
  <c r="B12" i="1"/>
  <c r="B13" i="1" s="1"/>
  <c r="B7" i="1"/>
  <c r="B6" i="1"/>
  <c r="B36" i="1"/>
  <c r="N40" i="1" l="1"/>
  <c r="C37" i="2"/>
  <c r="D37" i="2"/>
  <c r="E37" i="2"/>
  <c r="F37" i="2"/>
  <c r="G37" i="2"/>
  <c r="H37" i="2"/>
  <c r="I37" i="2"/>
  <c r="J37" i="2"/>
  <c r="K37" i="2"/>
  <c r="B37" i="2"/>
  <c r="C19" i="2"/>
  <c r="D19" i="2"/>
  <c r="E19" i="2"/>
  <c r="F19" i="2"/>
  <c r="G19" i="2"/>
  <c r="H19" i="2"/>
  <c r="I19" i="2"/>
  <c r="J19" i="2"/>
  <c r="K19" i="2"/>
  <c r="B19" i="2"/>
  <c r="C24" i="2"/>
  <c r="D24" i="2"/>
  <c r="E24" i="2"/>
  <c r="F24" i="2"/>
  <c r="G24" i="2"/>
  <c r="H24" i="2"/>
  <c r="I24" i="2"/>
  <c r="J24" i="2"/>
  <c r="K24" i="2"/>
  <c r="B24" i="2"/>
  <c r="C28" i="2"/>
  <c r="D28" i="2"/>
  <c r="E28" i="2"/>
  <c r="F28" i="2"/>
  <c r="G28" i="2"/>
  <c r="H28" i="2"/>
  <c r="I28" i="2"/>
  <c r="J28" i="2"/>
  <c r="K28" i="2"/>
  <c r="B28" i="2"/>
  <c r="C33" i="2" l="1"/>
  <c r="D33" i="2"/>
  <c r="E33" i="2"/>
  <c r="F33" i="2"/>
  <c r="G33" i="2"/>
  <c r="H33" i="2"/>
  <c r="I33" i="2"/>
  <c r="J33" i="2"/>
  <c r="K33" i="2"/>
  <c r="B33" i="2"/>
  <c r="C6" i="2"/>
  <c r="D6" i="2"/>
  <c r="E6" i="2"/>
  <c r="F6" i="2"/>
  <c r="G6" i="2"/>
  <c r="H6" i="2"/>
  <c r="I6" i="2"/>
  <c r="J6" i="2"/>
  <c r="K6" i="2"/>
  <c r="B6" i="2"/>
  <c r="C15" i="2"/>
  <c r="D15" i="2"/>
  <c r="E15" i="2"/>
  <c r="F15" i="2"/>
  <c r="G15" i="2"/>
  <c r="H15" i="2"/>
  <c r="I15" i="2"/>
  <c r="J15" i="2"/>
  <c r="K15" i="2"/>
  <c r="B15" i="2"/>
  <c r="L37" i="2" l="1"/>
  <c r="L36" i="2"/>
  <c r="E34" i="2"/>
  <c r="L33" i="2"/>
  <c r="L32" i="2"/>
  <c r="E30" i="2"/>
  <c r="L28" i="2"/>
  <c r="L27" i="2"/>
  <c r="E25" i="2"/>
  <c r="L24" i="2"/>
  <c r="L23" i="2"/>
  <c r="E21" i="2"/>
  <c r="L19" i="2"/>
  <c r="L18" i="2"/>
  <c r="E16" i="2"/>
  <c r="L15" i="2"/>
  <c r="L14" i="2"/>
  <c r="E12" i="2"/>
  <c r="L10" i="2"/>
  <c r="L9" i="2"/>
  <c r="E7" i="2"/>
  <c r="L6" i="2"/>
  <c r="L5" i="2"/>
  <c r="E3" i="2"/>
  <c r="L38" i="2" l="1"/>
  <c r="B4" i="3" s="1"/>
  <c r="B38" i="2"/>
  <c r="B39" i="2"/>
  <c r="L6" i="4"/>
  <c r="B5" i="3" s="1"/>
  <c r="L5" i="4"/>
  <c r="E3" i="4"/>
  <c r="N4" i="1"/>
  <c r="N10" i="1"/>
  <c r="N16" i="1"/>
  <c r="N22" i="1"/>
  <c r="N28" i="1"/>
  <c r="E2" i="1"/>
  <c r="E8" i="1"/>
  <c r="N34" i="1"/>
  <c r="E26" i="1"/>
  <c r="E14" i="1"/>
  <c r="B37" i="1"/>
  <c r="E32" i="1"/>
  <c r="E20" i="1"/>
  <c r="B31" i="1"/>
  <c r="N19" i="1" l="1"/>
  <c r="N25" i="1"/>
  <c r="B39" i="1"/>
  <c r="B38" i="1"/>
  <c r="N31" i="1"/>
  <c r="N7" i="1"/>
  <c r="N37" i="1"/>
  <c r="N13" i="1"/>
  <c r="N38" i="1" l="1"/>
  <c r="B3" i="3" s="1"/>
  <c r="B9" i="3" s="1"/>
</calcChain>
</file>

<file path=xl/sharedStrings.xml><?xml version="1.0" encoding="utf-8"?>
<sst xmlns="http://schemas.openxmlformats.org/spreadsheetml/2006/main" count="306" uniqueCount="58">
  <si>
    <t>SECONDE</t>
  </si>
  <si>
    <t>Heures complémentaires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</si>
  <si>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</si>
  <si>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</si>
  <si>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</si>
  <si>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</si>
  <si>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</si>
  <si>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</si>
  <si>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</si>
  <si>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</si>
  <si>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</si>
  <si>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</si>
  <si>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Total horaire par niveau</t>
  </si>
  <si>
    <t>PREMIERE</t>
  </si>
  <si>
    <t>TERMINALE</t>
  </si>
  <si>
    <t xml:space="preserve">DHG </t>
  </si>
  <si>
    <t>Division</t>
  </si>
  <si>
    <t>Nombre de divisions</t>
  </si>
  <si>
    <t>divisions</t>
  </si>
  <si>
    <t>Dont le volume complément horaire Professeur</t>
  </si>
  <si>
    <t>Nombre d'élèves</t>
  </si>
  <si>
    <t>CAP</t>
  </si>
  <si>
    <t>Première</t>
  </si>
  <si>
    <t>Terminale</t>
  </si>
  <si>
    <t>Effectif</t>
  </si>
  <si>
    <t>Horaire Professeur</t>
  </si>
  <si>
    <t>Totaux</t>
  </si>
  <si>
    <t>DHG</t>
  </si>
  <si>
    <t>K</t>
  </si>
  <si>
    <t>L</t>
  </si>
  <si>
    <t xml:space="preserve">Effectif </t>
  </si>
  <si>
    <t>BAC PRO</t>
  </si>
  <si>
    <t>UNSS</t>
  </si>
  <si>
    <t>plus le nom des divisions</t>
  </si>
  <si>
    <t xml:space="preserve">BAC PRO </t>
  </si>
  <si>
    <t>Heures DHG Niveau</t>
  </si>
  <si>
    <t>Seules les cases grisées doivent être complétées !!!</t>
  </si>
  <si>
    <t>Seules les cases grisées sont à compléter !</t>
  </si>
  <si>
    <t>DHG Totale</t>
  </si>
  <si>
    <t>3DP</t>
  </si>
  <si>
    <t>SPECIALITES DE L'AUTOMOBILE</t>
  </si>
  <si>
    <t>20 élèves maximum</t>
  </si>
  <si>
    <t>SPECIALITES DE LA CONDUITE</t>
  </si>
  <si>
    <t>10 élèves maxixum</t>
  </si>
  <si>
    <t>HOTELLERIE-RESTAURATION et ALIMENTATION</t>
  </si>
  <si>
    <t>Spécialités de la production</t>
  </si>
  <si>
    <t>Spécialités des services</t>
  </si>
  <si>
    <t>Heures complémentaires profs</t>
  </si>
  <si>
    <t>TOUTES SPÉCIALITÉS sauf ci-dessous</t>
  </si>
  <si>
    <r>
      <t>ATTENTION :</t>
    </r>
    <r>
      <rPr>
        <sz val="9"/>
        <color rgb="FFFF0000"/>
        <rFont val="Arial"/>
        <family val="2"/>
      </rPr>
      <t xml:space="preserve"> pour les divisions avec moins de 16 élèves et non regroupées avec des spécialités différentes,</t>
    </r>
  </si>
  <si>
    <r>
      <t>ATTENTION :</t>
    </r>
    <r>
      <rPr>
        <sz val="9"/>
        <color rgb="FFFF0000"/>
        <rFont val="Arial"/>
        <family val="2"/>
      </rPr>
      <t xml:space="preserve"> pour les divisions avec moins de 19 élèves et non regroupées avec des spécialités différentes,</t>
    </r>
  </si>
  <si>
    <t>pas de volume complémentaire mais 1 heure professeur attribuée pour la co-intervention</t>
  </si>
  <si>
    <t>pas de volume complémentaire</t>
  </si>
  <si>
    <t>Grille selon l'arrêté du 22 janvier 2024</t>
  </si>
  <si>
    <t>Heures élève (dont soutien)</t>
  </si>
  <si>
    <t>Forfait de 3h par enseignant·e</t>
  </si>
  <si>
    <t>3PM</t>
  </si>
  <si>
    <t>Autre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</si>
</sst>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 val="double"/>
      <sz val="9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8"/>
      <color rgb="FF0070C0"/>
      <name val="Arial"/>
      <family val="2"/>
    </font>
    <font>
      <b/>
      <sz val="9"/>
      <color rgb="FF0070C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8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6" xfId="0" applyFont="1" applyBorder="1"/>
    <xf numFmtId="0" fontId="4" fillId="0" borderId="0" xfId="0" applyFont="1"/>
    <xf numFmtId="0" fontId="4" fillId="0" borderId="8" xfId="0" applyFont="1" applyBorder="1"/>
    <xf numFmtId="2" fontId="4" fillId="0" borderId="8" xfId="0" applyNumberFormat="1" applyFont="1" applyBorder="1"/>
    <xf numFmtId="0" fontId="4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 applyAlignment="1">
      <alignment horizontal="right"/>
    </xf>
    <xf numFmtId="2" fontId="4" fillId="0" borderId="18" xfId="0" applyNumberFormat="1" applyFont="1" applyBorder="1"/>
    <xf numFmtId="0" fontId="4" fillId="0" borderId="19" xfId="0" applyFont="1" applyBorder="1" applyAlignment="1">
      <alignment horizontal="left" vertical="center" wrapText="1"/>
    </xf>
    <xf numFmtId="0" fontId="5" fillId="0" borderId="0" xfId="0" applyFont="1"/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2" fontId="4" fillId="0" borderId="22" xfId="0" applyNumberFormat="1" applyFont="1" applyBorder="1" applyAlignment="1">
      <alignment horizontal="right" vertical="center" wrapText="1"/>
    </xf>
    <xf numFmtId="2" fontId="4" fillId="3" borderId="23" xfId="0" applyNumberFormat="1" applyFont="1" applyFill="1" applyBorder="1" applyAlignment="1">
      <alignment horizontal="right" vertical="center" wrapText="1"/>
    </xf>
    <xf numFmtId="0" fontId="6" fillId="0" borderId="24" xfId="0" applyFont="1" applyBorder="1" applyAlignment="1">
      <alignment horizontal="center" vertical="center" wrapText="1"/>
    </xf>
    <xf numFmtId="2" fontId="4" fillId="0" borderId="25" xfId="0" applyNumberFormat="1" applyFont="1" applyBorder="1"/>
    <xf numFmtId="2" fontId="4" fillId="0" borderId="26" xfId="0" applyNumberFormat="1" applyFont="1" applyBorder="1"/>
    <xf numFmtId="2" fontId="4" fillId="0" borderId="27" xfId="0" applyNumberFormat="1" applyFont="1" applyBorder="1"/>
    <xf numFmtId="0" fontId="3" fillId="0" borderId="4" xfId="0" applyFont="1" applyBorder="1" applyAlignment="1">
      <alignment horizontal="center"/>
    </xf>
    <xf numFmtId="2" fontId="4" fillId="0" borderId="28" xfId="0" applyNumberFormat="1" applyFont="1" applyBorder="1"/>
    <xf numFmtId="2" fontId="4" fillId="0" borderId="29" xfId="0" applyNumberFormat="1" applyFont="1" applyBorder="1"/>
    <xf numFmtId="0" fontId="4" fillId="0" borderId="6" xfId="0" applyFont="1" applyBorder="1" applyAlignment="1">
      <alignment horizontal="center"/>
    </xf>
    <xf numFmtId="0" fontId="0" fillId="0" borderId="30" xfId="0" applyBorder="1"/>
    <xf numFmtId="2" fontId="0" fillId="0" borderId="31" xfId="0" applyNumberFormat="1" applyBorder="1"/>
    <xf numFmtId="0" fontId="0" fillId="0" borderId="32" xfId="0" applyBorder="1"/>
    <xf numFmtId="2" fontId="0" fillId="0" borderId="20" xfId="0" applyNumberForma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2" fontId="0" fillId="4" borderId="36" xfId="0" applyNumberFormat="1" applyFill="1" applyBorder="1"/>
    <xf numFmtId="0" fontId="4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40" xfId="0" applyFont="1" applyBorder="1"/>
    <xf numFmtId="0" fontId="4" fillId="0" borderId="40" xfId="0" applyFont="1" applyBorder="1"/>
    <xf numFmtId="0" fontId="5" fillId="0" borderId="22" xfId="0" applyFont="1" applyBorder="1"/>
    <xf numFmtId="0" fontId="5" fillId="0" borderId="22" xfId="0" applyFont="1" applyBorder="1" applyAlignment="1">
      <alignment horizontal="center"/>
    </xf>
    <xf numFmtId="0" fontId="5" fillId="0" borderId="23" xfId="0" applyFont="1" applyBorder="1"/>
    <xf numFmtId="0" fontId="5" fillId="0" borderId="45" xfId="0" applyFont="1" applyBorder="1"/>
    <xf numFmtId="0" fontId="4" fillId="0" borderId="46" xfId="0" applyFont="1" applyBorder="1"/>
    <xf numFmtId="0" fontId="5" fillId="0" borderId="47" xfId="0" applyFont="1" applyBorder="1"/>
    <xf numFmtId="0" fontId="5" fillId="0" borderId="48" xfId="0" applyFont="1" applyBorder="1"/>
    <xf numFmtId="0" fontId="5" fillId="0" borderId="27" xfId="0" applyFont="1" applyBorder="1" applyAlignment="1">
      <alignment horizontal="center"/>
    </xf>
    <xf numFmtId="0" fontId="3" fillId="0" borderId="49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2" fontId="5" fillId="0" borderId="50" xfId="0" applyNumberFormat="1" applyFont="1" applyBorder="1"/>
    <xf numFmtId="0" fontId="3" fillId="0" borderId="51" xfId="0" applyFont="1" applyBorder="1"/>
    <xf numFmtId="0" fontId="4" fillId="0" borderId="52" xfId="0" applyFont="1" applyBorder="1"/>
    <xf numFmtId="0" fontId="3" fillId="0" borderId="56" xfId="0" applyFont="1" applyBorder="1"/>
    <xf numFmtId="0" fontId="3" fillId="0" borderId="62" xfId="0" applyFont="1" applyBorder="1" applyAlignment="1">
      <alignment horizontal="center"/>
    </xf>
    <xf numFmtId="0" fontId="4" fillId="0" borderId="64" xfId="0" applyFont="1" applyBorder="1"/>
    <xf numFmtId="0" fontId="5" fillId="2" borderId="3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67" xfId="0" applyFont="1" applyBorder="1"/>
    <xf numFmtId="0" fontId="5" fillId="0" borderId="68" xfId="0" applyFont="1" applyBorder="1"/>
    <xf numFmtId="0" fontId="4" fillId="0" borderId="69" xfId="0" applyFont="1" applyBorder="1" applyAlignment="1">
      <alignment horizontal="left" vertical="center" wrapText="1"/>
    </xf>
    <xf numFmtId="0" fontId="5" fillId="0" borderId="69" xfId="0" applyFont="1" applyBorder="1"/>
    <xf numFmtId="0" fontId="5" fillId="0" borderId="70" xfId="0" applyFont="1" applyBorder="1"/>
    <xf numFmtId="0" fontId="4" fillId="0" borderId="71" xfId="0" applyFont="1" applyBorder="1" applyAlignment="1">
      <alignment horizontal="left" vertical="center" wrapText="1"/>
    </xf>
    <xf numFmtId="0" fontId="4" fillId="0" borderId="71" xfId="0" applyFont="1" applyBorder="1" applyAlignment="1">
      <alignment horizontal="right" vertical="center" wrapText="1"/>
    </xf>
    <xf numFmtId="0" fontId="5" fillId="0" borderId="72" xfId="0" applyFont="1" applyBorder="1"/>
    <xf numFmtId="0" fontId="4" fillId="0" borderId="69" xfId="0" applyFont="1" applyBorder="1" applyAlignment="1">
      <alignment horizontal="right" vertical="center" wrapText="1"/>
    </xf>
    <xf numFmtId="0" fontId="3" fillId="0" borderId="73" xfId="0" applyFont="1" applyBorder="1"/>
    <xf numFmtId="0" fontId="4" fillId="0" borderId="74" xfId="0" applyFont="1" applyBorder="1" applyAlignment="1">
      <alignment horizontal="right" vertical="center" wrapText="1"/>
    </xf>
    <xf numFmtId="0" fontId="3" fillId="0" borderId="74" xfId="0" applyFont="1" applyBorder="1" applyAlignment="1">
      <alignment horizontal="left" vertical="center" wrapText="1"/>
    </xf>
    <xf numFmtId="0" fontId="4" fillId="0" borderId="74" xfId="0" applyFont="1" applyBorder="1" applyAlignment="1">
      <alignment horizontal="center" vertical="center" wrapText="1"/>
    </xf>
    <xf numFmtId="2" fontId="4" fillId="0" borderId="53" xfId="0" applyNumberFormat="1" applyFont="1" applyBorder="1"/>
    <xf numFmtId="0" fontId="4" fillId="0" borderId="74" xfId="0" applyFont="1" applyBorder="1"/>
    <xf numFmtId="0" fontId="3" fillId="0" borderId="69" xfId="0" applyFont="1" applyBorder="1"/>
    <xf numFmtId="0" fontId="4" fillId="0" borderId="69" xfId="0" applyFont="1" applyBorder="1"/>
    <xf numFmtId="0" fontId="4" fillId="0" borderId="70" xfId="0" applyFont="1" applyBorder="1"/>
    <xf numFmtId="0" fontId="4" fillId="0" borderId="74" xfId="0" applyFont="1" applyBorder="1" applyAlignment="1">
      <alignment horizontal="left" vertical="center" wrapText="1"/>
    </xf>
    <xf numFmtId="0" fontId="4" fillId="0" borderId="75" xfId="0" applyFont="1" applyBorder="1" applyAlignment="1">
      <alignment horizontal="center" vertical="center" wrapText="1"/>
    </xf>
    <xf numFmtId="2" fontId="4" fillId="0" borderId="54" xfId="0" applyNumberFormat="1" applyFont="1" applyBorder="1"/>
    <xf numFmtId="0" fontId="4" fillId="0" borderId="75" xfId="0" applyFont="1" applyBorder="1"/>
    <xf numFmtId="2" fontId="4" fillId="0" borderId="6" xfId="0" applyNumberFormat="1" applyFont="1" applyBorder="1"/>
    <xf numFmtId="0" fontId="4" fillId="0" borderId="76" xfId="0" applyFont="1" applyBorder="1"/>
    <xf numFmtId="0" fontId="4" fillId="0" borderId="77" xfId="0" applyFont="1" applyBorder="1"/>
    <xf numFmtId="0" fontId="3" fillId="0" borderId="78" xfId="0" applyFont="1" applyBorder="1" applyAlignment="1">
      <alignment horizontal="center" vertical="center" wrapText="1"/>
    </xf>
    <xf numFmtId="0" fontId="3" fillId="0" borderId="79" xfId="0" applyFont="1" applyBorder="1"/>
    <xf numFmtId="0" fontId="4" fillId="0" borderId="4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2" fontId="4" fillId="0" borderId="16" xfId="0" applyNumberFormat="1" applyFont="1" applyBorder="1"/>
    <xf numFmtId="2" fontId="4" fillId="0" borderId="82" xfId="0" applyNumberFormat="1" applyFont="1" applyBorder="1"/>
    <xf numFmtId="2" fontId="4" fillId="0" borderId="83" xfId="0" applyNumberFormat="1" applyFont="1" applyBorder="1"/>
    <xf numFmtId="0" fontId="4" fillId="0" borderId="67" xfId="0" applyFont="1" applyBorder="1"/>
    <xf numFmtId="0" fontId="4" fillId="0" borderId="84" xfId="0" applyFont="1" applyBorder="1" applyAlignment="1">
      <alignment horizontal="center"/>
    </xf>
    <xf numFmtId="0" fontId="4" fillId="0" borderId="85" xfId="0" applyFont="1" applyBorder="1" applyAlignment="1">
      <alignment horizontal="center"/>
    </xf>
    <xf numFmtId="0" fontId="4" fillId="0" borderId="71" xfId="0" applyFont="1" applyBorder="1" applyAlignment="1">
      <alignment horizontal="left" vertical="center"/>
    </xf>
    <xf numFmtId="0" fontId="4" fillId="0" borderId="69" xfId="0" applyFont="1" applyBorder="1" applyAlignment="1">
      <alignment horizontal="left" vertic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5" borderId="38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0" fillId="5" borderId="20" xfId="0" applyFill="1" applyBorder="1"/>
    <xf numFmtId="0" fontId="2" fillId="0" borderId="0" xfId="0" applyFont="1"/>
    <xf numFmtId="164" fontId="0" fillId="0" borderId="0" xfId="1" applyNumberFormat="1" applyFont="1"/>
    <xf numFmtId="0" fontId="4" fillId="0" borderId="42" xfId="0" applyFont="1" applyBorder="1"/>
    <xf numFmtId="0" fontId="4" fillId="0" borderId="41" xfId="0" applyFont="1" applyBorder="1"/>
    <xf numFmtId="0" fontId="4" fillId="0" borderId="24" xfId="0" applyFont="1" applyBorder="1" applyAlignment="1">
      <alignment horizontal="center" vertical="center"/>
    </xf>
    <xf numFmtId="0" fontId="4" fillId="0" borderId="47" xfId="0" applyFont="1" applyBorder="1"/>
    <xf numFmtId="0" fontId="4" fillId="0" borderId="48" xfId="0" applyFont="1" applyBorder="1"/>
    <xf numFmtId="0" fontId="4" fillId="0" borderId="68" xfId="0" applyFont="1" applyBorder="1"/>
    <xf numFmtId="0" fontId="4" fillId="0" borderId="27" xfId="0" applyFont="1" applyBorder="1" applyAlignment="1">
      <alignment horizontal="center"/>
    </xf>
    <xf numFmtId="0" fontId="4" fillId="0" borderId="72" xfId="0" applyFont="1" applyBorder="1"/>
    <xf numFmtId="0" fontId="4" fillId="0" borderId="23" xfId="0" applyFont="1" applyBorder="1"/>
    <xf numFmtId="0" fontId="4" fillId="0" borderId="22" xfId="0" applyFont="1" applyBorder="1"/>
    <xf numFmtId="0" fontId="4" fillId="2" borderId="38" xfId="0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45" xfId="0" applyFont="1" applyBorder="1"/>
    <xf numFmtId="2" fontId="4" fillId="0" borderId="50" xfId="0" applyNumberFormat="1" applyFont="1" applyBorder="1"/>
    <xf numFmtId="0" fontId="4" fillId="0" borderId="80" xfId="0" applyFont="1" applyBorder="1"/>
    <xf numFmtId="0" fontId="4" fillId="0" borderId="86" xfId="0" applyFont="1" applyBorder="1"/>
    <xf numFmtId="0" fontId="4" fillId="0" borderId="87" xfId="0" applyFont="1" applyBorder="1"/>
    <xf numFmtId="0" fontId="4" fillId="0" borderId="65" xfId="0" applyFont="1" applyBorder="1"/>
    <xf numFmtId="0" fontId="4" fillId="0" borderId="66" xfId="0" applyFont="1" applyBorder="1"/>
    <xf numFmtId="2" fontId="4" fillId="0" borderId="55" xfId="0" applyNumberFormat="1" applyFont="1" applyBorder="1"/>
    <xf numFmtId="0" fontId="4" fillId="0" borderId="57" xfId="0" applyFont="1" applyBorder="1"/>
    <xf numFmtId="0" fontId="4" fillId="0" borderId="43" xfId="0" applyFont="1" applyBorder="1"/>
    <xf numFmtId="0" fontId="4" fillId="0" borderId="39" xfId="0" applyFont="1" applyBorder="1" applyAlignment="1">
      <alignment horizontal="center"/>
    </xf>
    <xf numFmtId="0" fontId="4" fillId="0" borderId="58" xfId="0" applyFont="1" applyBorder="1"/>
    <xf numFmtId="0" fontId="4" fillId="0" borderId="59" xfId="0" applyFont="1" applyBorder="1"/>
    <xf numFmtId="2" fontId="4" fillId="3" borderId="44" xfId="0" applyNumberFormat="1" applyFont="1" applyFill="1" applyBorder="1"/>
    <xf numFmtId="0" fontId="4" fillId="0" borderId="80" xfId="0" applyFont="1" applyBorder="1" applyAlignment="1">
      <alignment horizontal="center"/>
    </xf>
    <xf numFmtId="0" fontId="4" fillId="0" borderId="60" xfId="0" applyFont="1" applyBorder="1"/>
    <xf numFmtId="0" fontId="4" fillId="0" borderId="61" xfId="0" applyFont="1" applyBorder="1"/>
    <xf numFmtId="0" fontId="4" fillId="0" borderId="63" xfId="0" applyFont="1" applyBorder="1"/>
    <xf numFmtId="0" fontId="4" fillId="0" borderId="18" xfId="0" applyFont="1" applyBorder="1"/>
    <xf numFmtId="1" fontId="2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3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/>
    <xf numFmtId="0" fontId="1" fillId="0" borderId="32" xfId="0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R41"/>
  <sheetViews>
    <sheetView zoomScale="115" zoomScaleNormal="115" workbookViewId="0">
      <selection activeCell="D5" sqref="D5"/>
    </sheetView>
  </sheetViews>
  <sheetFormatPr baseColWidth="10" defaultColWidth="11.42578125" defaultRowHeight="12" x14ac:dyDescent="0.2"/>
  <cols>
    <col min="1" max="1" width="24.28515625" style="9" customWidth="1"/>
    <col min="2" max="13" width="7.85546875" style="9" customWidth="1"/>
    <col min="14" max="14" width="10.7109375" style="9" customWidth="1"/>
    <col min="15" max="16384" width="11.42578125" style="9"/>
  </cols>
  <sheetData>
    <row r="1" spans="1:15" s="3" customFormat="1" ht="24" thickTop="1" thickBot="1" x14ac:dyDescent="0.25">
      <c r="A1" s="1" t="s">
        <v>34</v>
      </c>
      <c r="B1" s="154"/>
      <c r="C1" s="155"/>
      <c r="D1" s="2"/>
      <c r="E1" s="47" t="s">
        <v>36</v>
      </c>
      <c r="F1" s="46"/>
      <c r="G1" s="2"/>
      <c r="H1" s="2"/>
      <c r="I1" s="2"/>
      <c r="J1" s="2"/>
      <c r="K1" s="45" t="s">
        <v>33</v>
      </c>
      <c r="L1" s="2"/>
      <c r="M1" s="2"/>
      <c r="N1" s="29" t="s">
        <v>12</v>
      </c>
    </row>
    <row r="2" spans="1:15" s="3" customFormat="1" ht="12.75" customHeight="1" thickTop="1" x14ac:dyDescent="0.2">
      <c r="A2" s="4" t="s">
        <v>0</v>
      </c>
      <c r="B2" s="81" t="s">
        <v>45</v>
      </c>
      <c r="C2" s="83"/>
      <c r="D2" s="84"/>
      <c r="E2" s="82">
        <f>IF(B4=0,0,1)+IF(C4=0,0,1)+IF(D4=0,0,1)+IF(E4=0,0,1)+IF(F4=0,0,1)+IF(G4=0,0,1)+IF(H4=0,0,1)+IF(I4=0,0,1)+IF(J4=0,0,1)+IF(K4=0,0,1)+IF(L4=0,0,1)+IF(M4=0,0,1)</f>
        <v>0</v>
      </c>
      <c r="F2" s="90" t="s">
        <v>18</v>
      </c>
      <c r="G2" s="84"/>
      <c r="H2" s="84"/>
      <c r="I2" s="84"/>
      <c r="J2" s="84"/>
      <c r="K2" s="84"/>
      <c r="L2" s="84"/>
      <c r="M2" s="91"/>
      <c r="N2" s="6"/>
    </row>
    <row r="3" spans="1:15" x14ac:dyDescent="0.2">
      <c r="A3" s="7" t="s">
        <v>16</v>
      </c>
      <c r="B3" s="110" t="s">
        <v>2</v>
      </c>
      <c r="C3" s="110" t="s">
        <v>3</v>
      </c>
      <c r="D3" s="110" t="s">
        <v>4</v>
      </c>
      <c r="E3" s="110" t="s">
        <v>5</v>
      </c>
      <c r="F3" s="110" t="s">
        <v>6</v>
      </c>
      <c r="G3" s="110" t="s">
        <v>7</v>
      </c>
      <c r="H3" s="110" t="s">
        <v>8</v>
      </c>
      <c r="I3" s="110" t="s">
        <v>9</v>
      </c>
      <c r="J3" s="110" t="s">
        <v>10</v>
      </c>
      <c r="K3" s="111" t="s">
        <v>11</v>
      </c>
      <c r="L3" s="110" t="s">
        <v>28</v>
      </c>
      <c r="M3" s="112" t="s">
        <v>29</v>
      </c>
      <c r="N3" s="8"/>
    </row>
    <row r="4" spans="1:15" x14ac:dyDescent="0.2">
      <c r="A4" s="7" t="s">
        <v>24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4">
        <v>0</v>
      </c>
      <c r="L4" s="23">
        <v>0</v>
      </c>
      <c r="M4" s="25">
        <v>0</v>
      </c>
      <c r="N4" s="36">
        <f>SUM(B4:M4)</f>
        <v>0</v>
      </c>
      <c r="O4" s="9" t="s">
        <v>53</v>
      </c>
    </row>
    <row r="5" spans="1:15" x14ac:dyDescent="0.2">
      <c r="A5" s="7" t="s">
        <v>54</v>
      </c>
      <c r="B5" s="10">
        <v>29</v>
      </c>
      <c r="C5" s="10">
        <v>29</v>
      </c>
      <c r="D5" s="10">
        <v>29</v>
      </c>
      <c r="E5" s="10">
        <v>29</v>
      </c>
      <c r="F5" s="10">
        <v>29</v>
      </c>
      <c r="G5" s="10">
        <v>29</v>
      </c>
      <c r="H5" s="10">
        <v>29</v>
      </c>
      <c r="I5" s="10">
        <v>29</v>
      </c>
      <c r="J5" s="10">
        <v>29</v>
      </c>
      <c r="K5" s="10">
        <v>29</v>
      </c>
      <c r="L5" s="10">
        <v>29</v>
      </c>
      <c r="M5" s="10">
        <v>29</v>
      </c>
      <c r="N5" s="8"/>
    </row>
    <row r="6" spans="1:15" x14ac:dyDescent="0.2">
      <c r="A6" s="7" t="s">
        <v>47</v>
      </c>
      <c r="B6" s="11">
        <f>IF(B4=0,0,IF(B4&gt;15,B4/20*16,B4/20*8))</f>
        <v>0</v>
      </c>
      <c r="C6" s="11">
        <f>IF(C4=0,0,IF(C4&gt;15,C4/20*16,C4/20*8))</f>
        <v>0</v>
      </c>
      <c r="D6" s="11">
        <f>IF(D4=0,0,IF(D4&gt;15,D4/20*16,D4/20*8))</f>
        <v>0</v>
      </c>
      <c r="E6" s="11">
        <f t="shared" ref="E6:L6" si="0">IF(E4=0,0,IF(E4&gt;15,E4/20*16,E4/20*8))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  <c r="K6" s="11">
        <f t="shared" si="0"/>
        <v>0</v>
      </c>
      <c r="L6" s="11">
        <f t="shared" si="0"/>
        <v>0</v>
      </c>
      <c r="M6" s="11">
        <f t="shared" ref="M6" si="1">IF(M4=0,0,IF(M4&gt;15,M4/20*16,M4/20*8))</f>
        <v>0</v>
      </c>
      <c r="N6" s="8"/>
      <c r="O6" s="152" t="s">
        <v>49</v>
      </c>
    </row>
    <row r="7" spans="1:15" ht="12.75" thickBot="1" x14ac:dyDescent="0.25">
      <c r="A7" s="12" t="s">
        <v>35</v>
      </c>
      <c r="B7" s="30">
        <f>IF(B4=0,0,SUM(B5:B6)+1)</f>
        <v>0</v>
      </c>
      <c r="C7" s="30">
        <f>IF(C4=0,0,SUM(C5:C6)+1)</f>
        <v>0</v>
      </c>
      <c r="D7" s="30">
        <f>IF(D4=0,0,SUM(D5:D6)+1)</f>
        <v>0</v>
      </c>
      <c r="E7" s="30">
        <f t="shared" ref="E7:M7" si="2">IF(E4=0,0,SUM(E5:E6)+1)</f>
        <v>0</v>
      </c>
      <c r="F7" s="30">
        <f t="shared" si="2"/>
        <v>0</v>
      </c>
      <c r="G7" s="30">
        <f t="shared" si="2"/>
        <v>0</v>
      </c>
      <c r="H7" s="30">
        <f t="shared" si="2"/>
        <v>0</v>
      </c>
      <c r="I7" s="30">
        <f t="shared" si="2"/>
        <v>0</v>
      </c>
      <c r="J7" s="30">
        <f t="shared" si="2"/>
        <v>0</v>
      </c>
      <c r="K7" s="30">
        <f t="shared" si="2"/>
        <v>0</v>
      </c>
      <c r="L7" s="30">
        <f t="shared" si="2"/>
        <v>0</v>
      </c>
      <c r="M7" s="30">
        <f t="shared" si="2"/>
        <v>0</v>
      </c>
      <c r="N7" s="35">
        <f>SUM(B7:M7)</f>
        <v>0</v>
      </c>
      <c r="O7" s="153" t="s">
        <v>51</v>
      </c>
    </row>
    <row r="8" spans="1:15" ht="12" customHeight="1" x14ac:dyDescent="0.2">
      <c r="A8" s="33" t="s">
        <v>0</v>
      </c>
      <c r="B8" s="81" t="s">
        <v>46</v>
      </c>
      <c r="C8" s="87"/>
      <c r="D8" s="88"/>
      <c r="E8" s="78">
        <f>IF(B10=0,0,1)+IF(C10=0,0,1)+IF(D10=0,0,1)+IF(E10=0,0,1)+IF(F10=0,0,1)+IF(G10=0,0,1)+IF(H10=0,0,1)+IF(I10=0,0,1)+IF(J10=0,0,1)+IF(K10=0,0,1)+IF(L10=0,0,1)+IF(M10=0,0,1)</f>
        <v>0</v>
      </c>
      <c r="F8" s="77" t="s">
        <v>18</v>
      </c>
      <c r="G8" s="88"/>
      <c r="H8" s="88"/>
      <c r="I8" s="88"/>
      <c r="J8" s="88"/>
      <c r="K8" s="88"/>
      <c r="L8" s="88"/>
      <c r="M8" s="89"/>
      <c r="N8" s="14"/>
    </row>
    <row r="9" spans="1:15" x14ac:dyDescent="0.2">
      <c r="A9" s="7" t="s">
        <v>16</v>
      </c>
      <c r="B9" s="110" t="s">
        <v>2</v>
      </c>
      <c r="C9" s="110" t="s">
        <v>3</v>
      </c>
      <c r="D9" s="110" t="s">
        <v>4</v>
      </c>
      <c r="E9" s="110" t="s">
        <v>5</v>
      </c>
      <c r="F9" s="110" t="s">
        <v>6</v>
      </c>
      <c r="G9" s="110" t="s">
        <v>7</v>
      </c>
      <c r="H9" s="110" t="s">
        <v>8</v>
      </c>
      <c r="I9" s="110" t="s">
        <v>9</v>
      </c>
      <c r="J9" s="110" t="s">
        <v>10</v>
      </c>
      <c r="K9" s="111" t="s">
        <v>11</v>
      </c>
      <c r="L9" s="110" t="s">
        <v>28</v>
      </c>
      <c r="M9" s="112" t="s">
        <v>29</v>
      </c>
      <c r="N9" s="8"/>
    </row>
    <row r="10" spans="1:15" x14ac:dyDescent="0.2">
      <c r="A10" s="7" t="s">
        <v>24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4">
        <v>0</v>
      </c>
      <c r="L10" s="23">
        <v>0</v>
      </c>
      <c r="M10" s="25">
        <v>0</v>
      </c>
      <c r="N10" s="36">
        <f>SUM(B10:M10)</f>
        <v>0</v>
      </c>
      <c r="O10" s="9" t="s">
        <v>53</v>
      </c>
    </row>
    <row r="11" spans="1:15" x14ac:dyDescent="0.2">
      <c r="A11" s="7" t="s">
        <v>54</v>
      </c>
      <c r="B11" s="10">
        <v>29</v>
      </c>
      <c r="C11" s="10">
        <v>29</v>
      </c>
      <c r="D11" s="10">
        <v>29</v>
      </c>
      <c r="E11" s="10">
        <v>29</v>
      </c>
      <c r="F11" s="10">
        <v>29</v>
      </c>
      <c r="G11" s="10">
        <v>29</v>
      </c>
      <c r="H11" s="10">
        <v>29</v>
      </c>
      <c r="I11" s="10">
        <v>29</v>
      </c>
      <c r="J11" s="10">
        <v>29</v>
      </c>
      <c r="K11" s="10">
        <v>29</v>
      </c>
      <c r="L11" s="10">
        <v>29</v>
      </c>
      <c r="M11" s="10">
        <v>29</v>
      </c>
      <c r="N11" s="8"/>
    </row>
    <row r="12" spans="1:15" x14ac:dyDescent="0.2">
      <c r="A12" s="7" t="s">
        <v>1</v>
      </c>
      <c r="B12" s="11">
        <f>IF(B10=0,0,IF(B10&gt;18,B10/24*16,B10/24*8))</f>
        <v>0</v>
      </c>
      <c r="C12" s="11">
        <f>IF(C10=0,0,IF(C10&gt;18,C10/24*16,C10/24*8))</f>
        <v>0</v>
      </c>
      <c r="D12" s="11">
        <f>IF(D10=0,0,IF(D10&gt;18,D10/24*16,D10/24*8))</f>
        <v>0</v>
      </c>
      <c r="E12" s="11">
        <f t="shared" ref="E12:L12" si="3">IF(E10=0,0,IF(E10&gt;18,E10/24*16,E10/24*8))</f>
        <v>0</v>
      </c>
      <c r="F12" s="11">
        <f t="shared" si="3"/>
        <v>0</v>
      </c>
      <c r="G12" s="11">
        <f t="shared" si="3"/>
        <v>0</v>
      </c>
      <c r="H12" s="11">
        <f t="shared" si="3"/>
        <v>0</v>
      </c>
      <c r="I12" s="11">
        <f t="shared" si="3"/>
        <v>0</v>
      </c>
      <c r="J12" s="11">
        <f t="shared" si="3"/>
        <v>0</v>
      </c>
      <c r="K12" s="11">
        <f t="shared" si="3"/>
        <v>0</v>
      </c>
      <c r="L12" s="11">
        <f t="shared" si="3"/>
        <v>0</v>
      </c>
      <c r="M12" s="11">
        <f t="shared" ref="M12" si="4">IF(M10=0,0,IF(M10&gt;18,M10/24*16,M10/24*8))</f>
        <v>0</v>
      </c>
      <c r="N12" s="8"/>
      <c r="O12" s="152" t="s">
        <v>50</v>
      </c>
    </row>
    <row r="13" spans="1:15" ht="12.75" thickBot="1" x14ac:dyDescent="0.25">
      <c r="A13" s="96" t="s">
        <v>35</v>
      </c>
      <c r="B13" s="85">
        <f>IF(B10=0,0,SUM(B11:B12)+1)</f>
        <v>0</v>
      </c>
      <c r="C13" s="85">
        <f>IF(C10=0,0,SUM(C11:C12)+1)</f>
        <v>0</v>
      </c>
      <c r="D13" s="85">
        <f>IF(D10=0,0,SUM(D11:D12)+1)</f>
        <v>0</v>
      </c>
      <c r="E13" s="85">
        <f t="shared" ref="E13:M13" si="5">IF(E10=0,0,SUM(E11:E12)+1)</f>
        <v>0</v>
      </c>
      <c r="F13" s="85">
        <f t="shared" si="5"/>
        <v>0</v>
      </c>
      <c r="G13" s="85">
        <f t="shared" si="5"/>
        <v>0</v>
      </c>
      <c r="H13" s="85">
        <f t="shared" si="5"/>
        <v>0</v>
      </c>
      <c r="I13" s="85">
        <f t="shared" si="5"/>
        <v>0</v>
      </c>
      <c r="J13" s="85">
        <f t="shared" si="5"/>
        <v>0</v>
      </c>
      <c r="K13" s="85">
        <f t="shared" si="5"/>
        <v>0</v>
      </c>
      <c r="L13" s="85">
        <f t="shared" si="5"/>
        <v>0</v>
      </c>
      <c r="M13" s="31">
        <f t="shared" si="5"/>
        <v>0</v>
      </c>
      <c r="N13" s="35">
        <f>SUM(B13:M13)</f>
        <v>0</v>
      </c>
      <c r="O13" s="153" t="s">
        <v>51</v>
      </c>
    </row>
    <row r="14" spans="1:15" ht="12.75" customHeight="1" thickTop="1" x14ac:dyDescent="0.2">
      <c r="A14" s="97" t="s">
        <v>13</v>
      </c>
      <c r="B14" s="98" t="s">
        <v>45</v>
      </c>
      <c r="C14" s="83"/>
      <c r="D14" s="86"/>
      <c r="E14" s="82">
        <f>IF(B16=0,0,1)+IF(C16=0,0,1)+IF(D16=0,0,1)+IF(E16=0,0,1)+IF(F16=0,0,1)+IF(G16=0,0,1)+IF(H16=0,0,1)+IF(I16=0,0,1)+IF(J16=0,0,1)+IF(K16=0,0,1)+IF(L16=0,0,1)+IF(M16=0,0,1)</f>
        <v>0</v>
      </c>
      <c r="F14" s="90" t="s">
        <v>18</v>
      </c>
      <c r="G14" s="86"/>
      <c r="H14" s="86"/>
      <c r="I14" s="86"/>
      <c r="J14" s="86"/>
      <c r="K14" s="86"/>
      <c r="L14" s="86"/>
      <c r="M14" s="93"/>
      <c r="N14" s="95"/>
    </row>
    <row r="15" spans="1:15" x14ac:dyDescent="0.2">
      <c r="A15" s="7" t="s">
        <v>16</v>
      </c>
      <c r="B15" s="110" t="s">
        <v>2</v>
      </c>
      <c r="C15" s="110" t="s">
        <v>3</v>
      </c>
      <c r="D15" s="110" t="s">
        <v>4</v>
      </c>
      <c r="E15" s="110" t="s">
        <v>5</v>
      </c>
      <c r="F15" s="110" t="s">
        <v>6</v>
      </c>
      <c r="G15" s="110" t="s">
        <v>7</v>
      </c>
      <c r="H15" s="110" t="s">
        <v>8</v>
      </c>
      <c r="I15" s="110" t="s">
        <v>9</v>
      </c>
      <c r="J15" s="110" t="s">
        <v>10</v>
      </c>
      <c r="K15" s="111" t="s">
        <v>11</v>
      </c>
      <c r="L15" s="110" t="s">
        <v>28</v>
      </c>
      <c r="M15" s="112" t="s">
        <v>29</v>
      </c>
      <c r="N15" s="8"/>
    </row>
    <row r="16" spans="1:15" x14ac:dyDescent="0.2">
      <c r="A16" s="7" t="s">
        <v>24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4">
        <v>0</v>
      </c>
      <c r="L16" s="24">
        <v>0</v>
      </c>
      <c r="M16" s="25">
        <v>0</v>
      </c>
      <c r="N16" s="36">
        <f>SUM(B16:M16)</f>
        <v>0</v>
      </c>
      <c r="O16" s="9" t="s">
        <v>53</v>
      </c>
    </row>
    <row r="17" spans="1:15" x14ac:dyDescent="0.2">
      <c r="A17" s="7" t="s">
        <v>54</v>
      </c>
      <c r="B17" s="10">
        <v>28.5</v>
      </c>
      <c r="C17" s="10">
        <v>28.5</v>
      </c>
      <c r="D17" s="10">
        <v>28.5</v>
      </c>
      <c r="E17" s="10">
        <v>28.5</v>
      </c>
      <c r="F17" s="10">
        <v>28.5</v>
      </c>
      <c r="G17" s="10">
        <v>28.5</v>
      </c>
      <c r="H17" s="10">
        <v>28.5</v>
      </c>
      <c r="I17" s="10">
        <v>28.5</v>
      </c>
      <c r="J17" s="10">
        <v>28.5</v>
      </c>
      <c r="K17" s="10">
        <v>28.5</v>
      </c>
      <c r="L17" s="10">
        <v>28.5</v>
      </c>
      <c r="M17" s="10">
        <v>28.5</v>
      </c>
      <c r="N17" s="8"/>
    </row>
    <row r="18" spans="1:15" x14ac:dyDescent="0.2">
      <c r="A18" s="7" t="s">
        <v>1</v>
      </c>
      <c r="B18" s="11">
        <f>IF(B16=0,0,IF(B16&gt;15,B16/20*16,B16/20*8))</f>
        <v>0</v>
      </c>
      <c r="C18" s="11">
        <f>IF(C16=0,0,IF(C16&gt;15,C16/20*16,C16/20*8))</f>
        <v>0</v>
      </c>
      <c r="D18" s="11">
        <f>IF(D16=0,0,IF(D16&gt;15,D16/20*16,D16/20*8))</f>
        <v>0</v>
      </c>
      <c r="E18" s="11">
        <f t="shared" ref="E18:L18" si="6">IF(E16=0,0,IF(E16&gt;15,E16/20*16,E16/20*8))</f>
        <v>0</v>
      </c>
      <c r="F18" s="11">
        <f t="shared" si="6"/>
        <v>0</v>
      </c>
      <c r="G18" s="11">
        <f t="shared" si="6"/>
        <v>0</v>
      </c>
      <c r="H18" s="11">
        <f t="shared" si="6"/>
        <v>0</v>
      </c>
      <c r="I18" s="11">
        <f t="shared" si="6"/>
        <v>0</v>
      </c>
      <c r="J18" s="11">
        <f t="shared" si="6"/>
        <v>0</v>
      </c>
      <c r="K18" s="11">
        <f t="shared" si="6"/>
        <v>0</v>
      </c>
      <c r="L18" s="11">
        <f t="shared" si="6"/>
        <v>0</v>
      </c>
      <c r="M18" s="11">
        <f t="shared" ref="M18" si="7">IF(M16=0,0,IF(M16&gt;15,M16/20*16,M16/20*8))</f>
        <v>0</v>
      </c>
      <c r="N18" s="8"/>
      <c r="O18" s="152" t="s">
        <v>49</v>
      </c>
    </row>
    <row r="19" spans="1:15" ht="12.75" thickBot="1" x14ac:dyDescent="0.25">
      <c r="A19" s="12" t="s">
        <v>35</v>
      </c>
      <c r="B19" s="30">
        <f>IF(B16=0,0,SUM(B17:B18)+1)</f>
        <v>0</v>
      </c>
      <c r="C19" s="30">
        <f>IF(C16=0,0,SUM(C17:C18)+1)</f>
        <v>0</v>
      </c>
      <c r="D19" s="30">
        <f>IF(D16=0,0,SUM(D17:D18)+1)</f>
        <v>0</v>
      </c>
      <c r="E19" s="30">
        <f t="shared" ref="E19:M19" si="8">IF(E16=0,0,SUM(E17:E18)+1)</f>
        <v>0</v>
      </c>
      <c r="F19" s="30">
        <f t="shared" si="8"/>
        <v>0</v>
      </c>
      <c r="G19" s="30">
        <f t="shared" si="8"/>
        <v>0</v>
      </c>
      <c r="H19" s="30">
        <f t="shared" si="8"/>
        <v>0</v>
      </c>
      <c r="I19" s="30">
        <f t="shared" si="8"/>
        <v>0</v>
      </c>
      <c r="J19" s="30">
        <f t="shared" si="8"/>
        <v>0</v>
      </c>
      <c r="K19" s="30">
        <f t="shared" si="8"/>
        <v>0</v>
      </c>
      <c r="L19" s="30">
        <f t="shared" si="8"/>
        <v>0</v>
      </c>
      <c r="M19" s="31">
        <f t="shared" si="8"/>
        <v>0</v>
      </c>
      <c r="N19" s="32">
        <f>SUM(B19:M19)</f>
        <v>0</v>
      </c>
      <c r="O19" s="153" t="s">
        <v>51</v>
      </c>
    </row>
    <row r="20" spans="1:15" ht="12" customHeight="1" x14ac:dyDescent="0.2">
      <c r="A20" s="33" t="s">
        <v>13</v>
      </c>
      <c r="B20" s="81" t="s">
        <v>46</v>
      </c>
      <c r="C20" s="87"/>
      <c r="D20" s="88"/>
      <c r="E20" s="78">
        <f>IF(B22=0,0,1)+IF(C22=0,0,1)+IF(D22=0,0,1)+IF(E22=0,0,1)+IF(F22=0,0,1)+IF(G22=0,0,1)+IF(H22=0,0,1)+IF(I22=0,0,1)+IF(J22=0,0,1)+IF(K22=0,0,1)+IF(L22=0,0,1)+IF(M22=0,0,1)</f>
        <v>0</v>
      </c>
      <c r="F20" s="77" t="s">
        <v>18</v>
      </c>
      <c r="G20" s="88"/>
      <c r="H20" s="88"/>
      <c r="I20" s="88"/>
      <c r="J20" s="88"/>
      <c r="K20" s="88"/>
      <c r="L20" s="88"/>
      <c r="M20" s="89"/>
      <c r="N20" s="8"/>
    </row>
    <row r="21" spans="1:15" x14ac:dyDescent="0.2">
      <c r="A21" s="7" t="s">
        <v>16</v>
      </c>
      <c r="B21" s="110" t="s">
        <v>2</v>
      </c>
      <c r="C21" s="110" t="s">
        <v>3</v>
      </c>
      <c r="D21" s="110" t="s">
        <v>4</v>
      </c>
      <c r="E21" s="110" t="s">
        <v>5</v>
      </c>
      <c r="F21" s="110" t="s">
        <v>6</v>
      </c>
      <c r="G21" s="110" t="s">
        <v>7</v>
      </c>
      <c r="H21" s="110" t="s">
        <v>8</v>
      </c>
      <c r="I21" s="110" t="s">
        <v>9</v>
      </c>
      <c r="J21" s="110" t="s">
        <v>10</v>
      </c>
      <c r="K21" s="111" t="s">
        <v>11</v>
      </c>
      <c r="L21" s="110" t="s">
        <v>28</v>
      </c>
      <c r="M21" s="113" t="s">
        <v>29</v>
      </c>
      <c r="N21" s="8"/>
    </row>
    <row r="22" spans="1:15" x14ac:dyDescent="0.2">
      <c r="A22" s="7" t="s">
        <v>30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4">
        <v>0</v>
      </c>
      <c r="L22" s="23">
        <v>0</v>
      </c>
      <c r="M22" s="26">
        <v>0</v>
      </c>
      <c r="N22" s="36">
        <f>SUM(B22:M22)</f>
        <v>0</v>
      </c>
      <c r="O22" s="9" t="s">
        <v>53</v>
      </c>
    </row>
    <row r="23" spans="1:15" x14ac:dyDescent="0.2">
      <c r="A23" s="7" t="s">
        <v>54</v>
      </c>
      <c r="B23" s="10">
        <v>28.5</v>
      </c>
      <c r="C23" s="10">
        <v>28.5</v>
      </c>
      <c r="D23" s="10">
        <v>28.5</v>
      </c>
      <c r="E23" s="10">
        <v>28.5</v>
      </c>
      <c r="F23" s="10">
        <v>28.5</v>
      </c>
      <c r="G23" s="10">
        <v>28.5</v>
      </c>
      <c r="H23" s="10">
        <v>28.5</v>
      </c>
      <c r="I23" s="10">
        <v>28.5</v>
      </c>
      <c r="J23" s="10">
        <v>28.5</v>
      </c>
      <c r="K23" s="10">
        <v>28.5</v>
      </c>
      <c r="L23" s="10">
        <v>28.5</v>
      </c>
      <c r="M23" s="10">
        <v>28.5</v>
      </c>
      <c r="N23" s="8"/>
    </row>
    <row r="24" spans="1:15" x14ac:dyDescent="0.2">
      <c r="A24" s="7" t="s">
        <v>1</v>
      </c>
      <c r="B24" s="11">
        <f>IF(B22=0,0,IF(B22&gt;18,B22/24*16,B22/24*8))</f>
        <v>0</v>
      </c>
      <c r="C24" s="11">
        <f>IF(C22=0,0,IF(C22&gt;18,C22/24*16,C22/24*8))</f>
        <v>0</v>
      </c>
      <c r="D24" s="11">
        <f>IF(D22=0,0,IF(D22&gt;18,D22/24*16,D22/24*8))</f>
        <v>0</v>
      </c>
      <c r="E24" s="11">
        <f t="shared" ref="E24:L24" si="9">IF(E22=0,0,IF(E22&gt;18,E22/24*16,E22/24*8))</f>
        <v>0</v>
      </c>
      <c r="F24" s="11">
        <f t="shared" si="9"/>
        <v>0</v>
      </c>
      <c r="G24" s="11">
        <f t="shared" si="9"/>
        <v>0</v>
      </c>
      <c r="H24" s="11">
        <f t="shared" si="9"/>
        <v>0</v>
      </c>
      <c r="I24" s="11">
        <f t="shared" si="9"/>
        <v>0</v>
      </c>
      <c r="J24" s="11">
        <f t="shared" si="9"/>
        <v>0</v>
      </c>
      <c r="K24" s="11">
        <f t="shared" si="9"/>
        <v>0</v>
      </c>
      <c r="L24" s="11">
        <f t="shared" si="9"/>
        <v>0</v>
      </c>
      <c r="M24" s="11">
        <f>IF(M22=0,0,IF(M22&gt;18,M22/24*16,M22/24*8))</f>
        <v>0</v>
      </c>
      <c r="N24" s="8"/>
      <c r="O24" s="152" t="s">
        <v>50</v>
      </c>
    </row>
    <row r="25" spans="1:15" ht="12.75" thickBot="1" x14ac:dyDescent="0.25">
      <c r="A25" s="96" t="s">
        <v>35</v>
      </c>
      <c r="B25" s="85">
        <f>IF(B22=0,0,SUM(B23:B24)+1)</f>
        <v>0</v>
      </c>
      <c r="C25" s="85">
        <f>IF(C22=0,0,SUM(C23:C24)+1)</f>
        <v>0</v>
      </c>
      <c r="D25" s="85">
        <f>IF(D22=0,0,SUM(D23:D24)+1)</f>
        <v>0</v>
      </c>
      <c r="E25" s="85">
        <f t="shared" ref="E25:L25" si="10">IF(E22=0,0,SUM(E23:E24)+1)</f>
        <v>0</v>
      </c>
      <c r="F25" s="85">
        <f t="shared" si="10"/>
        <v>0</v>
      </c>
      <c r="G25" s="85">
        <f t="shared" si="10"/>
        <v>0</v>
      </c>
      <c r="H25" s="85">
        <f t="shared" si="10"/>
        <v>0</v>
      </c>
      <c r="I25" s="85">
        <f t="shared" si="10"/>
        <v>0</v>
      </c>
      <c r="J25" s="85">
        <f t="shared" si="10"/>
        <v>0</v>
      </c>
      <c r="K25" s="85">
        <f t="shared" si="10"/>
        <v>0</v>
      </c>
      <c r="L25" s="85">
        <f t="shared" si="10"/>
        <v>0</v>
      </c>
      <c r="M25" s="92">
        <f>IF(M22=0,0,SUM(M23:M24)+1)</f>
        <v>0</v>
      </c>
      <c r="N25" s="94">
        <f>SUM(B25:M25)</f>
        <v>0</v>
      </c>
      <c r="O25" s="153" t="s">
        <v>51</v>
      </c>
    </row>
    <row r="26" spans="1:15" ht="12.75" customHeight="1" thickTop="1" x14ac:dyDescent="0.2">
      <c r="A26" s="97" t="s">
        <v>14</v>
      </c>
      <c r="B26" s="98" t="s">
        <v>45</v>
      </c>
      <c r="C26" s="83"/>
      <c r="D26" s="86"/>
      <c r="E26" s="82">
        <f>IF(B28=0,0,1)+IF(C28=0,0,1)+IF(D28=0,0,1)+IF(E28=0,0,1)+IF(F28=0,0,1)+IF(G28=0,0,1)+IF(H28=0,0,1)+IF(I28=0,0,1)+IF(J28=0,0,1)+IF(K28=0,0,1)+IF(L28=0,0,1)+IF(M28=0,0,1)</f>
        <v>0</v>
      </c>
      <c r="F26" s="90" t="s">
        <v>18</v>
      </c>
      <c r="G26" s="86"/>
      <c r="H26" s="86"/>
      <c r="I26" s="86"/>
      <c r="J26" s="86"/>
      <c r="K26" s="86"/>
      <c r="L26" s="86"/>
      <c r="M26" s="93"/>
      <c r="N26" s="95"/>
    </row>
    <row r="27" spans="1:15" x14ac:dyDescent="0.2">
      <c r="A27" s="7" t="s">
        <v>16</v>
      </c>
      <c r="B27" s="110" t="s">
        <v>2</v>
      </c>
      <c r="C27" s="110" t="s">
        <v>3</v>
      </c>
      <c r="D27" s="110" t="s">
        <v>4</v>
      </c>
      <c r="E27" s="110" t="s">
        <v>5</v>
      </c>
      <c r="F27" s="110" t="s">
        <v>6</v>
      </c>
      <c r="G27" s="110" t="s">
        <v>7</v>
      </c>
      <c r="H27" s="110" t="s">
        <v>8</v>
      </c>
      <c r="I27" s="110" t="s">
        <v>9</v>
      </c>
      <c r="J27" s="110" t="s">
        <v>10</v>
      </c>
      <c r="K27" s="111" t="s">
        <v>11</v>
      </c>
      <c r="L27" s="110" t="s">
        <v>28</v>
      </c>
      <c r="M27" s="112" t="s">
        <v>29</v>
      </c>
      <c r="N27" s="8"/>
    </row>
    <row r="28" spans="1:15" x14ac:dyDescent="0.2">
      <c r="A28" s="7" t="s">
        <v>24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4">
        <v>0</v>
      </c>
      <c r="L28" s="23">
        <v>0</v>
      </c>
      <c r="M28" s="25">
        <v>0</v>
      </c>
      <c r="N28" s="36">
        <f>SUM(B28:M28)</f>
        <v>0</v>
      </c>
      <c r="O28" s="9" t="s">
        <v>53</v>
      </c>
    </row>
    <row r="29" spans="1:15" x14ac:dyDescent="0.2">
      <c r="A29" s="7" t="s">
        <v>54</v>
      </c>
      <c r="B29" s="10">
        <v>31</v>
      </c>
      <c r="C29" s="10">
        <v>31</v>
      </c>
      <c r="D29" s="10">
        <v>31</v>
      </c>
      <c r="E29" s="10">
        <v>31</v>
      </c>
      <c r="F29" s="10">
        <v>31</v>
      </c>
      <c r="G29" s="10">
        <v>31</v>
      </c>
      <c r="H29" s="10">
        <v>31</v>
      </c>
      <c r="I29" s="10">
        <v>31</v>
      </c>
      <c r="J29" s="10">
        <v>31</v>
      </c>
      <c r="K29" s="10">
        <v>31</v>
      </c>
      <c r="L29" s="10">
        <v>31</v>
      </c>
      <c r="M29" s="10">
        <v>31</v>
      </c>
      <c r="N29" s="8"/>
    </row>
    <row r="30" spans="1:15" x14ac:dyDescent="0.2">
      <c r="A30" s="7" t="s">
        <v>1</v>
      </c>
      <c r="B30" s="11">
        <f>IF(B28=0,0,IF(B28&gt;15,B28/20*13.5,B28/20*6.75))</f>
        <v>0</v>
      </c>
      <c r="C30" s="11">
        <f>IF(C28=0,0,IF(C28&gt;15,C28/20*13.5,C28/20*6.75))</f>
        <v>0</v>
      </c>
      <c r="D30" s="11">
        <f>IF(D28=0,0,IF(D28&gt;15,D28/20*13.5,D28/20*6.75))</f>
        <v>0</v>
      </c>
      <c r="E30" s="11">
        <f t="shared" ref="E30:L30" si="11">IF(E28=0,0,IF(E28&gt;15,E28/20*13.5,E28/20*6.75))</f>
        <v>0</v>
      </c>
      <c r="F30" s="11">
        <f t="shared" si="11"/>
        <v>0</v>
      </c>
      <c r="G30" s="11">
        <f t="shared" si="11"/>
        <v>0</v>
      </c>
      <c r="H30" s="11">
        <f t="shared" si="11"/>
        <v>0</v>
      </c>
      <c r="I30" s="11">
        <f t="shared" si="11"/>
        <v>0</v>
      </c>
      <c r="J30" s="11">
        <f t="shared" si="11"/>
        <v>0</v>
      </c>
      <c r="K30" s="11">
        <f t="shared" si="11"/>
        <v>0</v>
      </c>
      <c r="L30" s="11">
        <f t="shared" si="11"/>
        <v>0</v>
      </c>
      <c r="M30" s="11">
        <f t="shared" ref="M30" si="12">IF(M28=0,0,IF(M28&gt;15,M28/20*13.5,M28/20*6.75))</f>
        <v>0</v>
      </c>
      <c r="N30" s="8"/>
      <c r="O30" s="152" t="s">
        <v>49</v>
      </c>
    </row>
    <row r="31" spans="1:15" ht="12.75" thickBot="1" x14ac:dyDescent="0.25">
      <c r="A31" s="12" t="s">
        <v>35</v>
      </c>
      <c r="B31" s="85">
        <f t="shared" ref="B31:D31" si="13">IF(B28=0,0,SUM(B29:B30))</f>
        <v>0</v>
      </c>
      <c r="C31" s="85">
        <f t="shared" ref="C31" si="14">IF(C28=0,0,SUM(C29:C30))</f>
        <v>0</v>
      </c>
      <c r="D31" s="85">
        <f t="shared" si="13"/>
        <v>0</v>
      </c>
      <c r="E31" s="85">
        <f t="shared" ref="E31:L31" si="15">IF(E28=0,0,SUM(E29:E30))</f>
        <v>0</v>
      </c>
      <c r="F31" s="85">
        <f t="shared" si="15"/>
        <v>0</v>
      </c>
      <c r="G31" s="85">
        <f t="shared" si="15"/>
        <v>0</v>
      </c>
      <c r="H31" s="85">
        <f t="shared" si="15"/>
        <v>0</v>
      </c>
      <c r="I31" s="85">
        <f t="shared" si="15"/>
        <v>0</v>
      </c>
      <c r="J31" s="85">
        <f t="shared" si="15"/>
        <v>0</v>
      </c>
      <c r="K31" s="85">
        <f t="shared" si="15"/>
        <v>0</v>
      </c>
      <c r="L31" s="85">
        <f t="shared" si="15"/>
        <v>0</v>
      </c>
      <c r="M31" s="34">
        <f t="shared" ref="M31" si="16">IF(M28=0,0,SUM(M29:M30))</f>
        <v>0</v>
      </c>
      <c r="N31" s="35">
        <f>SUM(B31:M31)</f>
        <v>0</v>
      </c>
      <c r="O31" s="153" t="s">
        <v>52</v>
      </c>
    </row>
    <row r="32" spans="1:15" ht="12" customHeight="1" thickTop="1" x14ac:dyDescent="0.2">
      <c r="A32" s="13" t="s">
        <v>14</v>
      </c>
      <c r="B32" s="98" t="s">
        <v>46</v>
      </c>
      <c r="C32" s="87"/>
      <c r="D32" s="88"/>
      <c r="E32" s="80">
        <f>IF(B34=0,0,1)+IF(C34=0,0,1)+IF(D34=0,0,1)+IF(E34=0,0,1)+IF(F34=0,0,1)+IF(G34=0,0,1)+IF(H34=0,0,1)+IF(I34=0,0,1)+IF(J34=0,0,1)+IF(K34=0,0,1)+IF(L34=0,0,1)+IF(M34=0,0,1)</f>
        <v>0</v>
      </c>
      <c r="F32" s="74" t="s">
        <v>18</v>
      </c>
      <c r="G32" s="88"/>
      <c r="H32" s="88"/>
      <c r="I32" s="88"/>
      <c r="J32" s="88"/>
      <c r="K32" s="88"/>
      <c r="L32" s="88"/>
      <c r="M32" s="89"/>
      <c r="N32" s="14"/>
    </row>
    <row r="33" spans="1:18" x14ac:dyDescent="0.2">
      <c r="A33" s="7" t="s">
        <v>16</v>
      </c>
      <c r="B33" s="110" t="s">
        <v>2</v>
      </c>
      <c r="C33" s="110" t="s">
        <v>3</v>
      </c>
      <c r="D33" s="110" t="s">
        <v>4</v>
      </c>
      <c r="E33" s="110" t="s">
        <v>5</v>
      </c>
      <c r="F33" s="110" t="s">
        <v>6</v>
      </c>
      <c r="G33" s="110" t="s">
        <v>7</v>
      </c>
      <c r="H33" s="110" t="s">
        <v>8</v>
      </c>
      <c r="I33" s="110" t="s">
        <v>9</v>
      </c>
      <c r="J33" s="110" t="s">
        <v>10</v>
      </c>
      <c r="K33" s="111" t="s">
        <v>11</v>
      </c>
      <c r="L33" s="110" t="s">
        <v>28</v>
      </c>
      <c r="M33" s="113" t="s">
        <v>29</v>
      </c>
      <c r="N33" s="8"/>
    </row>
    <row r="34" spans="1:18" x14ac:dyDescent="0.2">
      <c r="A34" s="7" t="s">
        <v>24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4">
        <v>0</v>
      </c>
      <c r="L34" s="23">
        <v>0</v>
      </c>
      <c r="M34" s="26">
        <v>0</v>
      </c>
      <c r="N34" s="36">
        <f>SUM(B34:M34)</f>
        <v>0</v>
      </c>
      <c r="O34" s="9" t="s">
        <v>53</v>
      </c>
    </row>
    <row r="35" spans="1:18" x14ac:dyDescent="0.2">
      <c r="A35" s="7" t="s">
        <v>54</v>
      </c>
      <c r="B35" s="10">
        <v>31</v>
      </c>
      <c r="C35" s="10">
        <v>31</v>
      </c>
      <c r="D35" s="10">
        <v>31</v>
      </c>
      <c r="E35" s="10">
        <v>31</v>
      </c>
      <c r="F35" s="10">
        <v>31</v>
      </c>
      <c r="G35" s="10">
        <v>31</v>
      </c>
      <c r="H35" s="10">
        <v>31</v>
      </c>
      <c r="I35" s="10">
        <v>31</v>
      </c>
      <c r="J35" s="10">
        <v>31</v>
      </c>
      <c r="K35" s="10">
        <v>31</v>
      </c>
      <c r="L35" s="10">
        <v>31</v>
      </c>
      <c r="M35" s="10">
        <v>31</v>
      </c>
      <c r="N35" s="8"/>
    </row>
    <row r="36" spans="1:18" x14ac:dyDescent="0.2">
      <c r="A36" s="7" t="s">
        <v>1</v>
      </c>
      <c r="B36" s="11">
        <f>IF(B34=0,0,IF(B34&gt;18,B34/24*13.5,B34/24*6.75))</f>
        <v>0</v>
      </c>
      <c r="C36" s="11">
        <f>IF(C34=0,0,IF(C34&gt;18,C34/24*13.5,C34/24*6.75))</f>
        <v>0</v>
      </c>
      <c r="D36" s="11">
        <f>IF(D34=0,0,IF(D34&gt;18,D34/24*13.5,D34/24*6.75))</f>
        <v>0</v>
      </c>
      <c r="E36" s="11">
        <f t="shared" ref="E36:L36" si="17">IF(E34=0,0,IF(E34&gt;18,E34/24*13.5,E34/24*6.75))</f>
        <v>0</v>
      </c>
      <c r="F36" s="11">
        <f t="shared" si="17"/>
        <v>0</v>
      </c>
      <c r="G36" s="11">
        <f t="shared" si="17"/>
        <v>0</v>
      </c>
      <c r="H36" s="11">
        <f t="shared" si="17"/>
        <v>0</v>
      </c>
      <c r="I36" s="11">
        <f t="shared" si="17"/>
        <v>0</v>
      </c>
      <c r="J36" s="11">
        <f t="shared" si="17"/>
        <v>0</v>
      </c>
      <c r="K36" s="11">
        <f t="shared" si="17"/>
        <v>0</v>
      </c>
      <c r="L36" s="11">
        <f t="shared" si="17"/>
        <v>0</v>
      </c>
      <c r="M36" s="11">
        <f t="shared" ref="M36" si="18">IF(M34=0,0,IF(M34&gt;18,M34/24*13.5,M34/24*6.75))</f>
        <v>0</v>
      </c>
      <c r="N36" s="8"/>
      <c r="O36" s="152" t="s">
        <v>50</v>
      </c>
    </row>
    <row r="37" spans="1:18" ht="12.75" thickBot="1" x14ac:dyDescent="0.25">
      <c r="A37" s="17" t="s">
        <v>35</v>
      </c>
      <c r="B37" s="102">
        <f t="shared" ref="B37:C37" si="19">IF(B34=0,0,SUM(B35:B36))</f>
        <v>0</v>
      </c>
      <c r="C37" s="102">
        <f t="shared" si="19"/>
        <v>0</v>
      </c>
      <c r="D37" s="102">
        <f>IF(D34=0,0,SUM(D35:D36)+1)</f>
        <v>0</v>
      </c>
      <c r="E37" s="102">
        <f t="shared" ref="E37:M37" si="20">IF(E34=0,0,SUM(E35:E36)+1)</f>
        <v>0</v>
      </c>
      <c r="F37" s="102">
        <f t="shared" si="20"/>
        <v>0</v>
      </c>
      <c r="G37" s="102">
        <f t="shared" si="20"/>
        <v>0</v>
      </c>
      <c r="H37" s="102">
        <f t="shared" si="20"/>
        <v>0</v>
      </c>
      <c r="I37" s="102">
        <f t="shared" si="20"/>
        <v>0</v>
      </c>
      <c r="J37" s="102">
        <f t="shared" si="20"/>
        <v>0</v>
      </c>
      <c r="K37" s="102">
        <f t="shared" si="20"/>
        <v>0</v>
      </c>
      <c r="L37" s="102">
        <f t="shared" si="20"/>
        <v>0</v>
      </c>
      <c r="M37" s="103">
        <f t="shared" si="20"/>
        <v>0</v>
      </c>
      <c r="N37" s="104">
        <f>SUM(B37:M37)</f>
        <v>0</v>
      </c>
      <c r="O37" s="153" t="s">
        <v>52</v>
      </c>
    </row>
    <row r="38" spans="1:18" s="3" customFormat="1" ht="12.75" thickTop="1" x14ac:dyDescent="0.2">
      <c r="A38" s="99" t="s">
        <v>17</v>
      </c>
      <c r="B38" s="100">
        <f>E2+E8+E14+E20+E26+E32</f>
        <v>0</v>
      </c>
      <c r="C38" s="5"/>
      <c r="D38" s="5"/>
      <c r="E38" s="5"/>
      <c r="F38" s="5"/>
      <c r="G38" s="5"/>
      <c r="H38" s="5"/>
      <c r="I38" s="5"/>
      <c r="J38" s="5"/>
      <c r="K38" s="101"/>
      <c r="L38" s="101"/>
      <c r="M38" s="101" t="s">
        <v>15</v>
      </c>
      <c r="N38" s="28">
        <f>N7+N13+N19+N25+N31+N37</f>
        <v>0</v>
      </c>
      <c r="O38" s="9"/>
      <c r="P38" s="9"/>
      <c r="Q38" s="9"/>
      <c r="R38" s="9"/>
    </row>
    <row r="39" spans="1:18" s="3" customFormat="1" x14ac:dyDescent="0.2">
      <c r="A39" s="21" t="s">
        <v>20</v>
      </c>
      <c r="B39" s="15">
        <f>N4+N10+N16+N22+N28+N34</f>
        <v>0</v>
      </c>
      <c r="C39" s="15"/>
      <c r="D39" s="15"/>
      <c r="E39" s="15"/>
      <c r="F39" s="15"/>
      <c r="G39" s="15"/>
      <c r="H39" s="15"/>
      <c r="I39" s="15"/>
      <c r="J39" s="15"/>
      <c r="K39" s="16"/>
      <c r="L39" s="16"/>
      <c r="M39" s="16"/>
      <c r="N39" s="27"/>
    </row>
    <row r="40" spans="1:18" ht="12.75" thickBot="1" x14ac:dyDescent="0.25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9"/>
      <c r="L40" s="19"/>
      <c r="M40" s="19" t="s">
        <v>19</v>
      </c>
      <c r="N40" s="20">
        <f>SUM(B6:M6)+SUM(B12:M12)+SUM(B18:M18)+SUM(B24:M24)+SUM(B30:M30)+SUM(B36:M36)</f>
        <v>0</v>
      </c>
    </row>
    <row r="41" spans="1:18" ht="12.75" thickTop="1" x14ac:dyDescent="0.2"/>
  </sheetData>
  <protectedRanges>
    <protectedRange sqref="B4 B10:M10 E16:M16 B28:M28 B34:M34 B16 B22:M22" name="Effectif"/>
    <protectedRange sqref="B15:M15 B9:M9 B3:M3 B21:M21 B27:M27 B33:M33" name="Nom Division"/>
  </protectedRanges>
  <phoneticPr fontId="0" type="noConversion"/>
  <pageMargins left="0.22" right="0.22" top="0.22" bottom="0.31" header="0.17" footer="0.2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L40"/>
  <sheetViews>
    <sheetView workbookViewId="0">
      <selection activeCell="G12" sqref="G12"/>
    </sheetView>
  </sheetViews>
  <sheetFormatPr baseColWidth="10" defaultColWidth="11.42578125" defaultRowHeight="12" x14ac:dyDescent="0.2"/>
  <cols>
    <col min="1" max="1" width="27.42578125" style="22" customWidth="1"/>
    <col min="2" max="11" width="7" style="22" customWidth="1"/>
    <col min="12" max="12" width="9.42578125" style="22" customWidth="1"/>
    <col min="13" max="16384" width="11.42578125" style="22"/>
  </cols>
  <sheetData>
    <row r="1" spans="1:12" s="48" customFormat="1" ht="22.5" customHeight="1" thickTop="1" thickBot="1" x14ac:dyDescent="0.25">
      <c r="A1" s="59" t="s">
        <v>21</v>
      </c>
      <c r="B1" s="47" t="s">
        <v>36</v>
      </c>
      <c r="C1" s="47"/>
      <c r="D1" s="47"/>
      <c r="E1" s="61"/>
      <c r="F1" s="61"/>
      <c r="G1" s="61"/>
      <c r="H1" s="61"/>
      <c r="I1" s="61" t="s">
        <v>33</v>
      </c>
      <c r="J1" s="61"/>
      <c r="K1" s="61"/>
      <c r="L1" s="122" t="s">
        <v>26</v>
      </c>
    </row>
    <row r="2" spans="1:12" ht="13.5" thickTop="1" thickBot="1" x14ac:dyDescent="0.25">
      <c r="A2" s="107"/>
      <c r="B2" s="123"/>
      <c r="C2" s="124"/>
      <c r="D2" s="105"/>
      <c r="E2" s="105" t="s">
        <v>48</v>
      </c>
      <c r="F2" s="105"/>
      <c r="G2" s="105"/>
      <c r="H2" s="105"/>
      <c r="I2" s="105"/>
      <c r="J2" s="105"/>
      <c r="K2" s="125"/>
      <c r="L2" s="126"/>
    </row>
    <row r="3" spans="1:12" x14ac:dyDescent="0.2">
      <c r="A3" s="64" t="s">
        <v>22</v>
      </c>
      <c r="B3" s="127"/>
      <c r="C3" s="88"/>
      <c r="D3" s="88"/>
      <c r="E3" s="78">
        <f>IF(B5=0,0,1)+IF(C5=0,0,1)+IF(D5=0,0,1)+IF(E5=0,0,1)+IF(F5=0,0,1)+IF(G5=0,0,1)+IF(H5=0,0,1)+IF(I5=0,0,1)+IF(J5=0,0,1)+IF(K5=0,0,1)</f>
        <v>0</v>
      </c>
      <c r="F3" s="108" t="s">
        <v>18</v>
      </c>
      <c r="G3" s="88"/>
      <c r="H3" s="88"/>
      <c r="I3" s="88"/>
      <c r="J3" s="88"/>
      <c r="K3" s="89"/>
      <c r="L3" s="128"/>
    </row>
    <row r="4" spans="1:12" x14ac:dyDescent="0.2">
      <c r="A4" s="50" t="s">
        <v>16</v>
      </c>
      <c r="B4" s="114" t="s">
        <v>2</v>
      </c>
      <c r="C4" s="110" t="s">
        <v>3</v>
      </c>
      <c r="D4" s="110" t="s">
        <v>4</v>
      </c>
      <c r="E4" s="115" t="s">
        <v>5</v>
      </c>
      <c r="F4" s="116" t="s">
        <v>6</v>
      </c>
      <c r="G4" s="110" t="s">
        <v>7</v>
      </c>
      <c r="H4" s="110" t="s">
        <v>8</v>
      </c>
      <c r="I4" s="110" t="s">
        <v>9</v>
      </c>
      <c r="J4" s="110" t="s">
        <v>10</v>
      </c>
      <c r="K4" s="111" t="s">
        <v>11</v>
      </c>
      <c r="L4" s="129"/>
    </row>
    <row r="5" spans="1:12" x14ac:dyDescent="0.2">
      <c r="A5" s="50" t="s">
        <v>24</v>
      </c>
      <c r="B5" s="130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4">
        <v>0</v>
      </c>
      <c r="L5" s="131">
        <f>SUM(B5:K5)</f>
        <v>0</v>
      </c>
    </row>
    <row r="6" spans="1:12" ht="12.75" thickBot="1" x14ac:dyDescent="0.25">
      <c r="A6" s="132" t="s">
        <v>25</v>
      </c>
      <c r="B6" s="55">
        <f>IF(B5&gt;17,31+6+17,IF(16&lt;=B5,31+6+10.5,IF(B5=0,0,31+6)))</f>
        <v>0</v>
      </c>
      <c r="C6" s="55">
        <f t="shared" ref="C6:K6" si="0">IF(C5&gt;17,31+6+17,IF(16&lt;=C5,31+6+10.5,IF(C5=0,0,31+6)))</f>
        <v>0</v>
      </c>
      <c r="D6" s="55">
        <f t="shared" si="0"/>
        <v>0</v>
      </c>
      <c r="E6" s="55">
        <f t="shared" si="0"/>
        <v>0</v>
      </c>
      <c r="F6" s="55">
        <f t="shared" si="0"/>
        <v>0</v>
      </c>
      <c r="G6" s="55">
        <f t="shared" si="0"/>
        <v>0</v>
      </c>
      <c r="H6" s="55">
        <f t="shared" si="0"/>
        <v>0</v>
      </c>
      <c r="I6" s="55">
        <f t="shared" si="0"/>
        <v>0</v>
      </c>
      <c r="J6" s="55">
        <f t="shared" si="0"/>
        <v>0</v>
      </c>
      <c r="K6" s="55">
        <f t="shared" si="0"/>
        <v>0</v>
      </c>
      <c r="L6" s="133">
        <f>SUM(B6:K6)</f>
        <v>0</v>
      </c>
    </row>
    <row r="7" spans="1:12" x14ac:dyDescent="0.2">
      <c r="A7" s="64" t="s">
        <v>23</v>
      </c>
      <c r="B7" s="127"/>
      <c r="C7" s="88"/>
      <c r="D7" s="88"/>
      <c r="E7" s="78">
        <f>IF(B9=0,0,1)+IF(C9=0,0,1)+IF(D9=0,0,1)+IF(E9=0,0,1)+IF(F9=0,0,1)+IF(G9=0,0,1)+IF(H9=0,0,1)+IF(I9=0,0,1)+IF(J9=0,0,1)+IF(K9=0,0,1)</f>
        <v>0</v>
      </c>
      <c r="F7" s="108" t="s">
        <v>18</v>
      </c>
      <c r="G7" s="88"/>
      <c r="H7" s="88"/>
      <c r="I7" s="88"/>
      <c r="J7" s="88"/>
      <c r="K7" s="89"/>
      <c r="L7" s="128"/>
    </row>
    <row r="8" spans="1:12" x14ac:dyDescent="0.2">
      <c r="A8" s="50" t="s">
        <v>16</v>
      </c>
      <c r="B8" s="114" t="s">
        <v>2</v>
      </c>
      <c r="C8" s="110" t="s">
        <v>3</v>
      </c>
      <c r="D8" s="110" t="s">
        <v>4</v>
      </c>
      <c r="E8" s="115" t="s">
        <v>5</v>
      </c>
      <c r="F8" s="116" t="s">
        <v>6</v>
      </c>
      <c r="G8" s="110" t="s">
        <v>7</v>
      </c>
      <c r="H8" s="110" t="s">
        <v>8</v>
      </c>
      <c r="I8" s="110" t="s">
        <v>9</v>
      </c>
      <c r="J8" s="110" t="s">
        <v>10</v>
      </c>
      <c r="K8" s="111" t="s">
        <v>11</v>
      </c>
      <c r="L8" s="129"/>
    </row>
    <row r="9" spans="1:12" x14ac:dyDescent="0.2">
      <c r="A9" s="50" t="s">
        <v>24</v>
      </c>
      <c r="B9" s="130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4">
        <v>0</v>
      </c>
      <c r="L9" s="131">
        <f>SUM(B9:K9)</f>
        <v>0</v>
      </c>
    </row>
    <row r="10" spans="1:12" ht="12.75" thickBot="1" x14ac:dyDescent="0.25">
      <c r="A10" s="121" t="s">
        <v>25</v>
      </c>
      <c r="B10" s="134">
        <f>IF(B9&gt;17,31+17+6,IF(16&lt;=B9,31+6+11,IF(B9=0,0,31+6)))</f>
        <v>0</v>
      </c>
      <c r="C10" s="134">
        <f t="shared" ref="C10:K10" si="1">IF(C9&gt;17,31+17+6,IF(16&lt;=C9,31+6+11,IF(C9=0,0,31+6)))</f>
        <v>0</v>
      </c>
      <c r="D10" s="134">
        <f t="shared" si="1"/>
        <v>0</v>
      </c>
      <c r="E10" s="134">
        <f t="shared" si="1"/>
        <v>0</v>
      </c>
      <c r="F10" s="134">
        <f t="shared" si="1"/>
        <v>0</v>
      </c>
      <c r="G10" s="134">
        <f t="shared" si="1"/>
        <v>0</v>
      </c>
      <c r="H10" s="134">
        <f t="shared" si="1"/>
        <v>0</v>
      </c>
      <c r="I10" s="134">
        <f t="shared" si="1"/>
        <v>0</v>
      </c>
      <c r="J10" s="134">
        <f t="shared" si="1"/>
        <v>0</v>
      </c>
      <c r="K10" s="134">
        <f t="shared" si="1"/>
        <v>0</v>
      </c>
      <c r="L10" s="20">
        <f>SUM(B10:K10)</f>
        <v>0</v>
      </c>
    </row>
    <row r="11" spans="1:12" ht="13.5" thickTop="1" thickBot="1" x14ac:dyDescent="0.25">
      <c r="A11" s="107"/>
      <c r="B11" s="123"/>
      <c r="C11" s="124"/>
      <c r="D11" s="135"/>
      <c r="E11" s="135" t="s">
        <v>40</v>
      </c>
      <c r="F11" s="135"/>
      <c r="G11" s="135"/>
      <c r="H11" s="135"/>
      <c r="I11" s="135" t="s">
        <v>41</v>
      </c>
      <c r="J11" s="135"/>
      <c r="K11" s="136"/>
      <c r="L11" s="126"/>
    </row>
    <row r="12" spans="1:12" x14ac:dyDescent="0.2">
      <c r="A12" s="64" t="s">
        <v>22</v>
      </c>
      <c r="B12" s="127"/>
      <c r="C12" s="88"/>
      <c r="D12" s="88"/>
      <c r="E12" s="78">
        <f>IF(B14=0,0,1)+IF(C14=0,0,1)+IF(D14=0,0,1)+IF(E14=0,0,1)+IF(F14=0,0,1)+IF(G14=0,0,1)+IF(H14=0,0,1)+IF(I14=0,0,1)+IF(J14=0,0,1)+IF(K14=0,0,1)</f>
        <v>0</v>
      </c>
      <c r="F12" s="108" t="s">
        <v>18</v>
      </c>
      <c r="G12" s="88"/>
      <c r="H12" s="88"/>
      <c r="I12" s="88"/>
      <c r="J12" s="88"/>
      <c r="K12" s="89"/>
      <c r="L12" s="128"/>
    </row>
    <row r="13" spans="1:12" x14ac:dyDescent="0.2">
      <c r="A13" s="50" t="s">
        <v>16</v>
      </c>
      <c r="B13" s="110" t="s">
        <v>2</v>
      </c>
      <c r="C13" s="110" t="s">
        <v>3</v>
      </c>
      <c r="D13" s="110" t="s">
        <v>4</v>
      </c>
      <c r="E13" s="110" t="s">
        <v>5</v>
      </c>
      <c r="F13" s="116" t="s">
        <v>6</v>
      </c>
      <c r="G13" s="110" t="s">
        <v>7</v>
      </c>
      <c r="H13" s="110" t="s">
        <v>8</v>
      </c>
      <c r="I13" s="110" t="s">
        <v>9</v>
      </c>
      <c r="J13" s="110" t="s">
        <v>10</v>
      </c>
      <c r="K13" s="111" t="s">
        <v>11</v>
      </c>
      <c r="L13" s="129"/>
    </row>
    <row r="14" spans="1:12" x14ac:dyDescent="0.2">
      <c r="A14" s="50" t="s">
        <v>24</v>
      </c>
      <c r="B14" s="130">
        <v>0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0">
        <v>0</v>
      </c>
      <c r="L14" s="131">
        <f>SUM(B14:K14)</f>
        <v>0</v>
      </c>
    </row>
    <row r="15" spans="1:12" ht="12.75" thickBot="1" x14ac:dyDescent="0.25">
      <c r="A15" s="132" t="s">
        <v>25</v>
      </c>
      <c r="B15" s="55">
        <f>IF(B14&gt;17,31+6+15,IF(16&lt;=B14,31+6+10.5,IF(11&lt;=B14,31+6+9.5,IF(B14=0,0,31+6))))</f>
        <v>0</v>
      </c>
      <c r="C15" s="55">
        <f t="shared" ref="C15:K15" si="2">IF(C14&gt;17,31+6+15,IF(16&lt;=C14,31+6+10.5,IF(11&lt;=C14,31+6+9.5,IF(C14=0,0,31+6))))</f>
        <v>0</v>
      </c>
      <c r="D15" s="55">
        <f t="shared" si="2"/>
        <v>0</v>
      </c>
      <c r="E15" s="55">
        <f t="shared" si="2"/>
        <v>0</v>
      </c>
      <c r="F15" s="55">
        <f t="shared" si="2"/>
        <v>0</v>
      </c>
      <c r="G15" s="55">
        <f t="shared" si="2"/>
        <v>0</v>
      </c>
      <c r="H15" s="55">
        <f t="shared" si="2"/>
        <v>0</v>
      </c>
      <c r="I15" s="55">
        <f t="shared" si="2"/>
        <v>0</v>
      </c>
      <c r="J15" s="55">
        <f t="shared" si="2"/>
        <v>0</v>
      </c>
      <c r="K15" s="55">
        <f t="shared" si="2"/>
        <v>0</v>
      </c>
      <c r="L15" s="133">
        <f>SUM(B15:K15)</f>
        <v>0</v>
      </c>
    </row>
    <row r="16" spans="1:12" x14ac:dyDescent="0.2">
      <c r="A16" s="64" t="s">
        <v>23</v>
      </c>
      <c r="B16" s="127"/>
      <c r="C16" s="88"/>
      <c r="D16" s="88"/>
      <c r="E16" s="78">
        <f>IF(B18=0,0,1)+IF(C18=0,0,1)+IF(D18=0,0,1)+IF(E18=0,0,1)+IF(F18=0,0,1)+IF(G18=0,0,1)+IF(H18=0,0,1)+IF(I18=0,0,1)+IF(J18=0,0,1)+IF(K18=0,0,1)</f>
        <v>0</v>
      </c>
      <c r="F16" s="108" t="s">
        <v>18</v>
      </c>
      <c r="G16" s="88"/>
      <c r="H16" s="88"/>
      <c r="I16" s="88"/>
      <c r="J16" s="88"/>
      <c r="K16" s="89"/>
      <c r="L16" s="128"/>
    </row>
    <row r="17" spans="1:12" x14ac:dyDescent="0.2">
      <c r="A17" s="50" t="s">
        <v>16</v>
      </c>
      <c r="B17" s="110" t="s">
        <v>2</v>
      </c>
      <c r="C17" s="110" t="s">
        <v>3</v>
      </c>
      <c r="D17" s="110" t="s">
        <v>4</v>
      </c>
      <c r="E17" s="110" t="s">
        <v>5</v>
      </c>
      <c r="F17" s="116" t="s">
        <v>6</v>
      </c>
      <c r="G17" s="110" t="s">
        <v>7</v>
      </c>
      <c r="H17" s="110" t="s">
        <v>8</v>
      </c>
      <c r="I17" s="110" t="s">
        <v>9</v>
      </c>
      <c r="J17" s="110" t="s">
        <v>10</v>
      </c>
      <c r="K17" s="111" t="s">
        <v>11</v>
      </c>
      <c r="L17" s="129"/>
    </row>
    <row r="18" spans="1:12" x14ac:dyDescent="0.2">
      <c r="A18" s="50" t="s">
        <v>24</v>
      </c>
      <c r="B18" s="130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4">
        <v>0</v>
      </c>
      <c r="L18" s="131">
        <f>SUM(B18:K18)</f>
        <v>0</v>
      </c>
    </row>
    <row r="19" spans="1:12" ht="12.75" thickBot="1" x14ac:dyDescent="0.25">
      <c r="A19" s="121" t="s">
        <v>25</v>
      </c>
      <c r="B19" s="134">
        <f>IF(B18&gt;17,31+6+17,IF(16&lt;=B18,31+6+11,IF(11&lt;=B18,31+6+10,IF(B18=0,0,31+6))))</f>
        <v>0</v>
      </c>
      <c r="C19" s="134">
        <f t="shared" ref="C19:K19" si="3">IF(C18&gt;17,31+6+17,IF(16&lt;=C18,31+6+11,IF(11&lt;=C18,31+6+10,IF(C18=0,0,31+6))))</f>
        <v>0</v>
      </c>
      <c r="D19" s="134">
        <f t="shared" si="3"/>
        <v>0</v>
      </c>
      <c r="E19" s="134">
        <f t="shared" si="3"/>
        <v>0</v>
      </c>
      <c r="F19" s="134">
        <f t="shared" si="3"/>
        <v>0</v>
      </c>
      <c r="G19" s="134">
        <f t="shared" si="3"/>
        <v>0</v>
      </c>
      <c r="H19" s="134">
        <f t="shared" si="3"/>
        <v>0</v>
      </c>
      <c r="I19" s="134">
        <f t="shared" si="3"/>
        <v>0</v>
      </c>
      <c r="J19" s="134">
        <f t="shared" si="3"/>
        <v>0</v>
      </c>
      <c r="K19" s="134">
        <f t="shared" si="3"/>
        <v>0</v>
      </c>
      <c r="L19" s="20">
        <f>SUM(B19:K19)</f>
        <v>0</v>
      </c>
    </row>
    <row r="20" spans="1:12" ht="13.5" thickTop="1" thickBot="1" x14ac:dyDescent="0.25">
      <c r="A20" s="107"/>
      <c r="B20" s="123"/>
      <c r="C20" s="124"/>
      <c r="D20" s="135"/>
      <c r="E20" s="135" t="s">
        <v>42</v>
      </c>
      <c r="F20" s="135"/>
      <c r="G20" s="135"/>
      <c r="H20" s="135"/>
      <c r="I20" s="135" t="s">
        <v>43</v>
      </c>
      <c r="J20" s="135"/>
      <c r="K20" s="136"/>
      <c r="L20" s="126"/>
    </row>
    <row r="21" spans="1:12" x14ac:dyDescent="0.2">
      <c r="A21" s="64" t="s">
        <v>22</v>
      </c>
      <c r="B21" s="127"/>
      <c r="C21" s="88"/>
      <c r="D21" s="88"/>
      <c r="E21" s="78">
        <f>IF(B23=0,0,1)+IF(C23=0,0,1)+IF(D23=0,0,1)+IF(E23=0,0,1)+IF(F23=0,0,1)+IF(G23=0,0,1)+IF(H23=0,0,1)+IF(I23=0,0,1)+IF(J23=0,0,1)+IF(K23=0,0,1)</f>
        <v>0</v>
      </c>
      <c r="F21" s="108" t="s">
        <v>18</v>
      </c>
      <c r="G21" s="88"/>
      <c r="H21" s="88"/>
      <c r="I21" s="88"/>
      <c r="J21" s="88"/>
      <c r="K21" s="89"/>
      <c r="L21" s="128"/>
    </row>
    <row r="22" spans="1:12" x14ac:dyDescent="0.2">
      <c r="A22" s="50" t="s">
        <v>16</v>
      </c>
      <c r="B22" s="110" t="s">
        <v>2</v>
      </c>
      <c r="C22" s="110" t="s">
        <v>3</v>
      </c>
      <c r="D22" s="110" t="s">
        <v>4</v>
      </c>
      <c r="E22" s="110" t="s">
        <v>5</v>
      </c>
      <c r="F22" s="116" t="s">
        <v>6</v>
      </c>
      <c r="G22" s="110" t="s">
        <v>7</v>
      </c>
      <c r="H22" s="110" t="s">
        <v>8</v>
      </c>
      <c r="I22" s="110" t="s">
        <v>9</v>
      </c>
      <c r="J22" s="110" t="s">
        <v>10</v>
      </c>
      <c r="K22" s="111" t="s">
        <v>11</v>
      </c>
      <c r="L22" s="129"/>
    </row>
    <row r="23" spans="1:12" x14ac:dyDescent="0.2">
      <c r="A23" s="50" t="s">
        <v>24</v>
      </c>
      <c r="B23" s="130">
        <v>0</v>
      </c>
      <c r="C23" s="130">
        <v>0</v>
      </c>
      <c r="D23" s="130">
        <v>0</v>
      </c>
      <c r="E23" s="130">
        <v>0</v>
      </c>
      <c r="F23" s="130">
        <v>0</v>
      </c>
      <c r="G23" s="130">
        <v>0</v>
      </c>
      <c r="H23" s="130">
        <v>0</v>
      </c>
      <c r="I23" s="130">
        <v>0</v>
      </c>
      <c r="J23" s="130">
        <v>0</v>
      </c>
      <c r="K23" s="130">
        <v>0</v>
      </c>
      <c r="L23" s="131">
        <f>SUM(B23:K23)</f>
        <v>0</v>
      </c>
    </row>
    <row r="24" spans="1:12" ht="12.75" thickBot="1" x14ac:dyDescent="0.25">
      <c r="A24" s="132" t="s">
        <v>25</v>
      </c>
      <c r="B24" s="55">
        <f>IF(B23&gt;17,31+6+36,IF(16&lt;=B23,31+6+20,IF(11&lt;=B23,31+6+19,IF(6&lt;=B23,31+6+9.5,IF(B23=0,0,31+6)))))</f>
        <v>0</v>
      </c>
      <c r="C24" s="55">
        <f t="shared" ref="C24:K24" si="4">IF(C23&gt;17,31+6+36,IF(16&lt;=C23,31+6+20,IF(11&lt;=C23,31+6+19,IF(6&lt;=C23,31+6+9.5,IF(C23=0,0,31+6)))))</f>
        <v>0</v>
      </c>
      <c r="D24" s="55">
        <f t="shared" si="4"/>
        <v>0</v>
      </c>
      <c r="E24" s="55">
        <f t="shared" si="4"/>
        <v>0</v>
      </c>
      <c r="F24" s="55">
        <f t="shared" si="4"/>
        <v>0</v>
      </c>
      <c r="G24" s="55">
        <f t="shared" si="4"/>
        <v>0</v>
      </c>
      <c r="H24" s="55">
        <f t="shared" si="4"/>
        <v>0</v>
      </c>
      <c r="I24" s="55">
        <f t="shared" si="4"/>
        <v>0</v>
      </c>
      <c r="J24" s="55">
        <f t="shared" si="4"/>
        <v>0</v>
      </c>
      <c r="K24" s="55">
        <f t="shared" si="4"/>
        <v>0</v>
      </c>
      <c r="L24" s="133">
        <f>SUM(B24:K24)</f>
        <v>0</v>
      </c>
    </row>
    <row r="25" spans="1:12" x14ac:dyDescent="0.2">
      <c r="A25" s="64" t="s">
        <v>23</v>
      </c>
      <c r="B25" s="127"/>
      <c r="C25" s="88"/>
      <c r="D25" s="88"/>
      <c r="E25" s="78">
        <f>IF(B27=0,0,1)+IF(C27=0,0,1)+IF(D27=0,0,1)+IF(E27=0,0,1)+IF(F27=0,0,1)+IF(G27=0,0,1)+IF(H27=0,0,1)+IF(I27=0,0,1)+IF(J27=0,0,1)+IF(K27=0,0,1)</f>
        <v>0</v>
      </c>
      <c r="F25" s="108" t="s">
        <v>18</v>
      </c>
      <c r="G25" s="88"/>
      <c r="H25" s="88"/>
      <c r="I25" s="88"/>
      <c r="J25" s="88"/>
      <c r="K25" s="89"/>
      <c r="L25" s="128"/>
    </row>
    <row r="26" spans="1:12" x14ac:dyDescent="0.2">
      <c r="A26" s="50" t="s">
        <v>16</v>
      </c>
      <c r="B26" s="110" t="s">
        <v>2</v>
      </c>
      <c r="C26" s="110" t="s">
        <v>3</v>
      </c>
      <c r="D26" s="110" t="s">
        <v>4</v>
      </c>
      <c r="E26" s="110" t="s">
        <v>5</v>
      </c>
      <c r="F26" s="116" t="s">
        <v>6</v>
      </c>
      <c r="G26" s="110" t="s">
        <v>7</v>
      </c>
      <c r="H26" s="110" t="s">
        <v>8</v>
      </c>
      <c r="I26" s="110" t="s">
        <v>9</v>
      </c>
      <c r="J26" s="110" t="s">
        <v>10</v>
      </c>
      <c r="K26" s="111" t="s">
        <v>11</v>
      </c>
      <c r="L26" s="129"/>
    </row>
    <row r="27" spans="1:12" x14ac:dyDescent="0.2">
      <c r="A27" s="50" t="s">
        <v>24</v>
      </c>
      <c r="B27" s="130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4">
        <v>0</v>
      </c>
      <c r="L27" s="131">
        <f>SUM(B27:K27)</f>
        <v>0</v>
      </c>
    </row>
    <row r="28" spans="1:12" ht="12.75" thickBot="1" x14ac:dyDescent="0.25">
      <c r="A28" s="121" t="s">
        <v>25</v>
      </c>
      <c r="B28" s="134">
        <f>IF(B27&gt;17,31+6+37,IF(16&lt;=B27,31+6+21,IF(11&lt;=B27,31+6+20,IF(6&lt;=B27,31+6+10,IF(B27=0,0,31+6)))))</f>
        <v>0</v>
      </c>
      <c r="C28" s="134">
        <f t="shared" ref="C28:K28" si="5">IF(C27&gt;17,31+6+37,IF(16&lt;=C27,31+6+21,IF(11&lt;=C27,31+6+20,IF(6&lt;=C27,31+6+10,IF(C27=0,0,31+6)))))</f>
        <v>0</v>
      </c>
      <c r="D28" s="134">
        <f t="shared" si="5"/>
        <v>0</v>
      </c>
      <c r="E28" s="134">
        <f t="shared" si="5"/>
        <v>0</v>
      </c>
      <c r="F28" s="134">
        <f t="shared" si="5"/>
        <v>0</v>
      </c>
      <c r="G28" s="134">
        <f t="shared" si="5"/>
        <v>0</v>
      </c>
      <c r="H28" s="134">
        <f t="shared" si="5"/>
        <v>0</v>
      </c>
      <c r="I28" s="134">
        <f t="shared" si="5"/>
        <v>0</v>
      </c>
      <c r="J28" s="134">
        <f t="shared" si="5"/>
        <v>0</v>
      </c>
      <c r="K28" s="134">
        <f t="shared" si="5"/>
        <v>0</v>
      </c>
      <c r="L28" s="20">
        <f>SUM(B28:K28)</f>
        <v>0</v>
      </c>
    </row>
    <row r="29" spans="1:12" ht="13.5" thickTop="1" thickBot="1" x14ac:dyDescent="0.25">
      <c r="A29" s="106"/>
      <c r="B29" s="68"/>
      <c r="C29" s="137"/>
      <c r="D29" s="105"/>
      <c r="E29" s="105" t="s">
        <v>44</v>
      </c>
      <c r="F29" s="105"/>
      <c r="G29" s="105"/>
      <c r="H29" s="105"/>
      <c r="I29" s="105"/>
      <c r="J29" s="105"/>
      <c r="K29" s="125"/>
      <c r="L29" s="138"/>
    </row>
    <row r="30" spans="1:12" x14ac:dyDescent="0.2">
      <c r="A30" s="64" t="s">
        <v>22</v>
      </c>
      <c r="B30" s="127"/>
      <c r="C30" s="88"/>
      <c r="D30" s="88"/>
      <c r="E30" s="78">
        <f>IF(B32=0,0,1)+IF(C32=0,0,1)+IF(D32=0,0,1)+IF(E32=0,0,1)+IF(F32=0,0,1)+IF(G32=0,0,1)+IF(H32=0,0,1)+IF(I32=0,0,1)+IF(J32=0,0,1)+IF(K32=0,0,1)</f>
        <v>0</v>
      </c>
      <c r="F30" s="108" t="s">
        <v>18</v>
      </c>
      <c r="G30" s="88"/>
      <c r="H30" s="88"/>
      <c r="I30" s="88"/>
      <c r="J30" s="88"/>
      <c r="K30" s="89"/>
      <c r="L30" s="128"/>
    </row>
    <row r="31" spans="1:12" x14ac:dyDescent="0.2">
      <c r="A31" s="50" t="s">
        <v>16</v>
      </c>
      <c r="B31" s="114" t="s">
        <v>2</v>
      </c>
      <c r="C31" s="110" t="s">
        <v>3</v>
      </c>
      <c r="D31" s="110" t="s">
        <v>4</v>
      </c>
      <c r="E31" s="115" t="s">
        <v>5</v>
      </c>
      <c r="F31" s="116" t="s">
        <v>6</v>
      </c>
      <c r="G31" s="110" t="s">
        <v>7</v>
      </c>
      <c r="H31" s="110" t="s">
        <v>8</v>
      </c>
      <c r="I31" s="110" t="s">
        <v>9</v>
      </c>
      <c r="J31" s="110" t="s">
        <v>10</v>
      </c>
      <c r="K31" s="111" t="s">
        <v>11</v>
      </c>
      <c r="L31" s="129"/>
    </row>
    <row r="32" spans="1:12" x14ac:dyDescent="0.2">
      <c r="A32" s="50" t="s">
        <v>24</v>
      </c>
      <c r="B32" s="130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4">
        <v>0</v>
      </c>
      <c r="L32" s="131">
        <f>SUM(B32:K32)</f>
        <v>0</v>
      </c>
    </row>
    <row r="33" spans="1:12" ht="12.75" thickBot="1" x14ac:dyDescent="0.25">
      <c r="A33" s="120" t="s">
        <v>25</v>
      </c>
      <c r="B33" s="65">
        <f>IF(B32&gt;17,31+6+17,IF(16&lt;=B32,31+6+10.5,IF(13&lt;=B32,31+6+9.5,IF(B32=0,0,31+6))))</f>
        <v>0</v>
      </c>
      <c r="C33" s="65">
        <f t="shared" ref="C33:K33" si="6">IF(C32&gt;17,31+6+17,IF(16&lt;=C32,31+6+10.5,IF(13&lt;=C32,31+6+9.5,IF(C32=0,0,31+6))))</f>
        <v>0</v>
      </c>
      <c r="D33" s="65">
        <f t="shared" si="6"/>
        <v>0</v>
      </c>
      <c r="E33" s="65">
        <f t="shared" si="6"/>
        <v>0</v>
      </c>
      <c r="F33" s="65">
        <f t="shared" si="6"/>
        <v>0</v>
      </c>
      <c r="G33" s="65">
        <f t="shared" si="6"/>
        <v>0</v>
      </c>
      <c r="H33" s="65">
        <f t="shared" si="6"/>
        <v>0</v>
      </c>
      <c r="I33" s="65">
        <f t="shared" si="6"/>
        <v>0</v>
      </c>
      <c r="J33" s="65">
        <f t="shared" si="6"/>
        <v>0</v>
      </c>
      <c r="K33" s="65">
        <f t="shared" si="6"/>
        <v>0</v>
      </c>
      <c r="L33" s="139">
        <f>SUM(B33:K33)</f>
        <v>0</v>
      </c>
    </row>
    <row r="34" spans="1:12" x14ac:dyDescent="0.2">
      <c r="A34" s="66" t="s">
        <v>23</v>
      </c>
      <c r="B34" s="127"/>
      <c r="C34" s="88"/>
      <c r="D34" s="88"/>
      <c r="E34" s="80">
        <f>IF(B36=0,0,1)+IF(C36=0,0,1)+IF(D36=0,0,1)+IF(E36=0,0,1)+IF(F36=0,0,1)+IF(G36=0,0,1)+IF(H36=0,0,1)+IF(I36=0,0,1)+IF(J36=0,0,1)+IF(K36=0,0,1)</f>
        <v>0</v>
      </c>
      <c r="F34" s="109" t="s">
        <v>18</v>
      </c>
      <c r="G34" s="88"/>
      <c r="H34" s="88">
        <v>0</v>
      </c>
      <c r="I34" s="88"/>
      <c r="J34" s="88"/>
      <c r="K34" s="89"/>
      <c r="L34" s="140"/>
    </row>
    <row r="35" spans="1:12" x14ac:dyDescent="0.2">
      <c r="A35" s="50" t="s">
        <v>16</v>
      </c>
      <c r="B35" s="114" t="s">
        <v>2</v>
      </c>
      <c r="C35" s="110" t="s">
        <v>3</v>
      </c>
      <c r="D35" s="110" t="s">
        <v>4</v>
      </c>
      <c r="E35" s="115" t="s">
        <v>5</v>
      </c>
      <c r="F35" s="116" t="s">
        <v>6</v>
      </c>
      <c r="G35" s="110" t="s">
        <v>7</v>
      </c>
      <c r="H35" s="110" t="s">
        <v>8</v>
      </c>
      <c r="I35" s="110" t="s">
        <v>9</v>
      </c>
      <c r="J35" s="110" t="s">
        <v>10</v>
      </c>
      <c r="K35" s="111" t="s">
        <v>11</v>
      </c>
      <c r="L35" s="129"/>
    </row>
    <row r="36" spans="1:12" x14ac:dyDescent="0.2">
      <c r="A36" s="50" t="s">
        <v>24</v>
      </c>
      <c r="B36" s="130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4">
        <v>0</v>
      </c>
      <c r="L36" s="131">
        <f>SUM(B36:K36)</f>
        <v>0</v>
      </c>
    </row>
    <row r="37" spans="1:12" ht="12.75" thickBot="1" x14ac:dyDescent="0.25">
      <c r="A37" s="121" t="s">
        <v>25</v>
      </c>
      <c r="B37" s="134">
        <f>IF(B36&gt;17,31+6+17,IF(16&lt;=B36,31+6+11,IF(13&lt;=B36,31+6+10,IF(B36=0,0,31+6))))</f>
        <v>0</v>
      </c>
      <c r="C37" s="134">
        <f t="shared" ref="C37:K37" si="7">IF(C36&gt;17,31+6+17,IF(16&lt;=C36,31+6+11,IF(13&lt;=C36,31+6+10,IF(C36=0,0,31+6))))</f>
        <v>0</v>
      </c>
      <c r="D37" s="134">
        <f t="shared" si="7"/>
        <v>0</v>
      </c>
      <c r="E37" s="134">
        <f t="shared" si="7"/>
        <v>0</v>
      </c>
      <c r="F37" s="134">
        <f t="shared" si="7"/>
        <v>0</v>
      </c>
      <c r="G37" s="134">
        <f t="shared" si="7"/>
        <v>0</v>
      </c>
      <c r="H37" s="134">
        <f t="shared" si="7"/>
        <v>0</v>
      </c>
      <c r="I37" s="134">
        <f t="shared" si="7"/>
        <v>0</v>
      </c>
      <c r="J37" s="134">
        <f t="shared" si="7"/>
        <v>0</v>
      </c>
      <c r="K37" s="134">
        <f t="shared" si="7"/>
        <v>0</v>
      </c>
      <c r="L37" s="20">
        <f>SUM(B37:K37)</f>
        <v>0</v>
      </c>
    </row>
    <row r="38" spans="1:12" ht="12.75" thickTop="1" x14ac:dyDescent="0.2">
      <c r="A38" s="141" t="s">
        <v>17</v>
      </c>
      <c r="B38" s="142">
        <f>E3+E7+E34+E30+E25+E21+E16+E12</f>
        <v>0</v>
      </c>
      <c r="C38" s="143"/>
      <c r="D38" s="144"/>
      <c r="E38" s="144"/>
      <c r="F38" s="144"/>
      <c r="G38" s="144"/>
      <c r="H38" s="144"/>
      <c r="I38" s="144"/>
      <c r="J38" s="144"/>
      <c r="K38" s="67" t="s">
        <v>27</v>
      </c>
      <c r="L38" s="145">
        <f>L6+L10+L37+L33+L15+L19+L24+L28</f>
        <v>0</v>
      </c>
    </row>
    <row r="39" spans="1:12" ht="12.75" thickBot="1" x14ac:dyDescent="0.25">
      <c r="A39" s="121" t="s">
        <v>20</v>
      </c>
      <c r="B39" s="146">
        <f>L5+L9+L36+L32+L27+L23+L14+L18</f>
        <v>0</v>
      </c>
      <c r="C39" s="147"/>
      <c r="D39" s="148"/>
      <c r="E39" s="148"/>
      <c r="F39" s="148"/>
      <c r="G39" s="148"/>
      <c r="H39" s="148"/>
      <c r="I39" s="148"/>
      <c r="J39" s="148"/>
      <c r="K39" s="149"/>
      <c r="L39" s="150"/>
    </row>
    <row r="40" spans="1:12" ht="12.75" thickTop="1" x14ac:dyDescent="0.2"/>
  </sheetData>
  <protectedRanges>
    <protectedRange sqref="B5:K5 B9:K9 B14:K14 B18:K18 B23:K23 B27:K27 B36:K36 B32:K32" name="Effectif_1"/>
    <protectedRange sqref="F17:K17 F13:K13 B35:K35 B31:K31 B8:K8 B4:K4 F26:K26 F22:K22" name="Nom Division_1"/>
    <protectedRange sqref="B13:E13" name="Nom Division_1_1"/>
    <protectedRange sqref="B17:E17" name="Nom Division_2"/>
    <protectedRange sqref="B22:E22" name="Nom Division_3"/>
    <protectedRange sqref="B26:E26" name="Nom Division_4"/>
  </protectedRanges>
  <dataConsolidate/>
  <phoneticPr fontId="0" type="noConversion"/>
  <dataValidations count="2">
    <dataValidation type="whole" operator="lessThanOrEqual" allowBlank="1" showInputMessage="1" showErrorMessage="1" sqref="B32:K32 B36:K36 B27:K27 B23:K23" xr:uid="{00000000-0002-0000-0100-000000000000}">
      <formula1>24</formula1>
    </dataValidation>
    <dataValidation type="whole" operator="lessThanOrEqual" allowBlank="1" showInputMessage="1" showErrorMessage="1" sqref="B14:K14 B18:K18" xr:uid="{00000000-0002-0000-0100-000001000000}">
      <formula1>20</formula1>
    </dataValidation>
  </dataValidations>
  <pageMargins left="0.28000000000000003" right="0.27" top="0.52" bottom="0.46" header="0.35" footer="0.26"/>
  <pageSetup paperSize="9" orientation="portrait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"/>
  <sheetViews>
    <sheetView workbookViewId="0">
      <selection activeCell="G6" sqref="G6"/>
    </sheetView>
  </sheetViews>
  <sheetFormatPr baseColWidth="10" defaultRowHeight="12.75" x14ac:dyDescent="0.2"/>
  <cols>
    <col min="1" max="1" width="16.140625" customWidth="1"/>
    <col min="2" max="11" width="7" customWidth="1"/>
    <col min="12" max="12" width="12.7109375" customWidth="1"/>
  </cols>
  <sheetData>
    <row r="1" spans="1:12" ht="14.25" thickTop="1" thickBot="1" x14ac:dyDescent="0.25">
      <c r="A1" s="59" t="s">
        <v>39</v>
      </c>
      <c r="B1" s="47" t="s">
        <v>36</v>
      </c>
      <c r="C1" s="47"/>
      <c r="D1" s="47"/>
      <c r="E1" s="60"/>
      <c r="F1" s="60"/>
      <c r="G1" s="60"/>
      <c r="H1" s="61"/>
      <c r="I1" s="61" t="s">
        <v>33</v>
      </c>
      <c r="J1" s="60"/>
      <c r="K1" s="60"/>
      <c r="L1" s="62" t="s">
        <v>26</v>
      </c>
    </row>
    <row r="2" spans="1:12" ht="14.25" thickTop="1" thickBot="1" x14ac:dyDescent="0.25">
      <c r="A2" s="107"/>
      <c r="B2" s="56"/>
      <c r="C2" s="57"/>
      <c r="D2" s="72"/>
      <c r="E2" s="105"/>
      <c r="F2" s="72"/>
      <c r="G2" s="72"/>
      <c r="H2" s="72"/>
      <c r="I2" s="72"/>
      <c r="J2" s="72"/>
      <c r="K2" s="73"/>
      <c r="L2" s="58"/>
    </row>
    <row r="3" spans="1:12" x14ac:dyDescent="0.2">
      <c r="A3" s="64" t="s">
        <v>39</v>
      </c>
      <c r="B3" s="79"/>
      <c r="C3" s="75"/>
      <c r="D3" s="75"/>
      <c r="E3" s="78">
        <f>IF(B5=0,0,1)+IF(C5=0,0,1)+IF(D5=0,0,1)+IF(E5=0,0,1)+IF(F5=0,0,1)+IF(G5=0,0,1)+IF(H5=0,0,1)+IF(I5=0,0,1)+IF(J5=0,0,1)+IF(K5=0,0,1)</f>
        <v>0</v>
      </c>
      <c r="F3" s="108" t="s">
        <v>18</v>
      </c>
      <c r="G3" s="75"/>
      <c r="H3" s="75"/>
      <c r="I3" s="75"/>
      <c r="J3" s="75"/>
      <c r="K3" s="76"/>
      <c r="L3" s="53"/>
    </row>
    <row r="4" spans="1:12" x14ac:dyDescent="0.2">
      <c r="A4" s="50" t="s">
        <v>16</v>
      </c>
      <c r="B4" s="114" t="s">
        <v>2</v>
      </c>
      <c r="C4" s="110" t="s">
        <v>3</v>
      </c>
      <c r="D4" s="110" t="s">
        <v>4</v>
      </c>
      <c r="E4" s="115" t="s">
        <v>5</v>
      </c>
      <c r="F4" s="116" t="s">
        <v>6</v>
      </c>
      <c r="G4" s="110" t="s">
        <v>7</v>
      </c>
      <c r="H4" s="110" t="s">
        <v>8</v>
      </c>
      <c r="I4" s="110" t="s">
        <v>9</v>
      </c>
      <c r="J4" s="110" t="s">
        <v>10</v>
      </c>
      <c r="K4" s="111" t="s">
        <v>11</v>
      </c>
      <c r="L4" s="51"/>
    </row>
    <row r="5" spans="1:12" x14ac:dyDescent="0.2">
      <c r="A5" s="49" t="s">
        <v>24</v>
      </c>
      <c r="B5" s="69">
        <v>0</v>
      </c>
      <c r="C5" s="70">
        <v>0</v>
      </c>
      <c r="D5" s="70">
        <v>0</v>
      </c>
      <c r="E5" s="70">
        <v>0</v>
      </c>
      <c r="F5" s="70">
        <v>0</v>
      </c>
      <c r="G5" s="70">
        <v>0</v>
      </c>
      <c r="H5" s="70">
        <v>0</v>
      </c>
      <c r="I5" s="70">
        <v>0</v>
      </c>
      <c r="J5" s="70">
        <v>0</v>
      </c>
      <c r="K5" s="71">
        <v>0</v>
      </c>
      <c r="L5" s="52">
        <f>SUM(B5:K5)</f>
        <v>0</v>
      </c>
    </row>
    <row r="6" spans="1:12" ht="13.5" thickBot="1" x14ac:dyDescent="0.25">
      <c r="A6" s="54" t="s">
        <v>25</v>
      </c>
      <c r="B6" s="55">
        <f>IF(B5=0,0,35)</f>
        <v>0</v>
      </c>
      <c r="C6" s="55">
        <f>IF(C5=0,0,35)</f>
        <v>0</v>
      </c>
      <c r="D6" s="55">
        <f t="shared" ref="D6:J6" si="0">IF(D5=0,0,35)</f>
        <v>0</v>
      </c>
      <c r="E6" s="55">
        <f t="shared" si="0"/>
        <v>0</v>
      </c>
      <c r="F6" s="55">
        <f t="shared" si="0"/>
        <v>0</v>
      </c>
      <c r="G6" s="55">
        <f t="shared" si="0"/>
        <v>0</v>
      </c>
      <c r="H6" s="55">
        <f t="shared" si="0"/>
        <v>0</v>
      </c>
      <c r="I6" s="55">
        <f t="shared" si="0"/>
        <v>0</v>
      </c>
      <c r="J6" s="55">
        <f t="shared" si="0"/>
        <v>0</v>
      </c>
      <c r="K6" s="55">
        <f>IF(K5=0,0,35)</f>
        <v>0</v>
      </c>
      <c r="L6" s="63">
        <f>SUM(B6:K6)</f>
        <v>0</v>
      </c>
    </row>
  </sheetData>
  <protectedRanges>
    <protectedRange sqref="B5:K5" name="Effectif"/>
    <protectedRange sqref="B4:K4" name="Nom Division"/>
  </protectedRanges>
  <phoneticPr fontId="9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G11"/>
  <sheetViews>
    <sheetView tabSelected="1" workbookViewId="0">
      <selection activeCell="D8" sqref="D8"/>
    </sheetView>
  </sheetViews>
  <sheetFormatPr baseColWidth="10" defaultRowHeight="12.75" x14ac:dyDescent="0.2"/>
  <cols>
    <col min="1" max="1" width="13.7109375" customWidth="1"/>
    <col min="5" max="5" width="12.5703125" bestFit="1" customWidth="1"/>
  </cols>
  <sheetData>
    <row r="1" spans="1:7" x14ac:dyDescent="0.2">
      <c r="B1" t="s">
        <v>37</v>
      </c>
    </row>
    <row r="2" spans="1:7" ht="13.5" thickBot="1" x14ac:dyDescent="0.25"/>
    <row r="3" spans="1:7" x14ac:dyDescent="0.2">
      <c r="A3" s="37" t="s">
        <v>31</v>
      </c>
      <c r="B3" s="38">
        <f>'Bac Pro'!N38</f>
        <v>0</v>
      </c>
    </row>
    <row r="4" spans="1:7" x14ac:dyDescent="0.2">
      <c r="A4" s="39" t="s">
        <v>21</v>
      </c>
      <c r="B4" s="40">
        <f>CAP!L38</f>
        <v>0</v>
      </c>
    </row>
    <row r="5" spans="1:7" x14ac:dyDescent="0.2">
      <c r="A5" s="157" t="s">
        <v>56</v>
      </c>
      <c r="B5" s="40">
        <f>'3 Prépa-mtier'!L6</f>
        <v>0</v>
      </c>
    </row>
    <row r="6" spans="1:7" x14ac:dyDescent="0.2">
      <c r="A6" s="39" t="s">
        <v>32</v>
      </c>
      <c r="B6" s="117">
        <v>0</v>
      </c>
      <c r="C6" s="156" t="s">
        <v>55</v>
      </c>
    </row>
    <row r="7" spans="1:7" x14ac:dyDescent="0.2">
      <c r="A7" s="39" t="s">
        <v>57</v>
      </c>
      <c r="B7" s="117"/>
    </row>
    <row r="8" spans="1:7" ht="13.5" thickBot="1" x14ac:dyDescent="0.25">
      <c r="A8" s="41"/>
      <c r="B8" s="42"/>
    </row>
    <row r="9" spans="1:7" ht="13.5" thickBot="1" x14ac:dyDescent="0.25">
      <c r="A9" s="43" t="s">
        <v>38</v>
      </c>
      <c r="B9" s="44">
        <f>SUM(B3:B8)</f>
        <v>0</v>
      </c>
      <c r="E9" s="118"/>
    </row>
    <row r="10" spans="1:7" x14ac:dyDescent="0.2">
      <c r="E10" s="118"/>
    </row>
    <row r="11" spans="1:7" x14ac:dyDescent="0.2">
      <c r="E11" s="151"/>
      <c r="G11" s="119"/>
    </row>
  </sheetData>
  <protectedRanges>
    <protectedRange sqref="B6:B7" name="Plage1"/>
  </protectedRange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Bac Pro</vt:lpstr>
      <vt:lpstr>CAP</vt:lpstr>
      <vt:lpstr>3 Prépa-mtier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SNUEP</dc:creator>
  <cp:lastModifiedBy>Catherine</cp:lastModifiedBy>
  <cp:lastPrinted>2009-11-29T14:03:51Z</cp:lastPrinted>
  <dcterms:created xsi:type="dcterms:W3CDTF">2009-11-10T14:24:55Z</dcterms:created>
  <dcterms:modified xsi:type="dcterms:W3CDTF">2026-01-06T09:32:56Z</dcterms:modified>
</cp:coreProperties>
</file>